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275" activeTab="0"/>
  </bookViews>
  <sheets>
    <sheet name="adultes" sheetId="1" r:id="rId1"/>
    <sheet name="Feuil1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<sst xmlns="http://schemas.openxmlformats.org/spreadsheetml/2006/main" count="28" uniqueCount="22">
  <si>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 xml:space="preserve">Comment choisir la bonne franchise </t>
  </si>
  <si>
    <t>pour un enfant de 0 à 18 ans</t>
  </si>
  <si>
    <t>Une application du magazine</t>
  </si>
  <si>
    <t>©</t>
  </si>
  <si>
    <t>1. Le coût des primes</t>
  </si>
  <si>
    <t>Franchise</t>
  </si>
  <si>
    <t>Prime mensuelle</t>
  </si>
  <si>
    <t>Prime annuelle</t>
  </si>
  <si>
    <t>http://www.bag.admin.ch/themen/krankenversicherung/00261/index.html?lang=fr</t>
  </si>
  <si>
    <t>2. Le choix de la franchise</t>
  </si>
  <si>
    <t>Dépenses santé annuelle prévisibles (en francs) :</t>
  </si>
  <si>
    <t>participation franchise</t>
  </si>
  <si>
    <t>participation 10%</t>
  </si>
  <si>
    <t>primes annuelles</t>
  </si>
  <si>
    <t>Total annuel à payer</t>
  </si>
  <si>
    <r>
      <t>GAIN</t>
    </r>
    <r>
      <rPr>
        <b/>
        <sz val="11"/>
        <rFont val="Verdana"/>
        <family val="2"/>
      </rPr>
      <t xml:space="preserve">  en fr.</t>
    </r>
  </si>
  <si>
    <t>-</t>
  </si>
  <si>
    <t>en %</t>
  </si>
  <si>
    <r>
      <t>PERTE</t>
    </r>
    <r>
      <rPr>
        <b/>
        <sz val="11"/>
        <rFont val="Verdana"/>
        <family val="2"/>
      </rPr>
      <t xml:space="preserve">  en fr.</t>
    </r>
  </si>
  <si>
    <t>3. L'aide du graphique</t>
  </si>
  <si>
    <t>FRAIS</t>
  </si>
  <si>
    <t>GAINS/PERTES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</si>
</sst>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"/>
    <numFmt numFmtId="167" formatCode="0.0%"/>
    <numFmt numFmtId="168" formatCode="#,##0.00"/>
    <numFmt numFmtId="169" formatCode="0"/>
    <numFmt numFmtId="170" formatCode="0.0"/>
  </numFmts>
  <fonts count="24">
    <font>
      <sz val="10"/>
      <name val="Verdana"/>
      <family val="2"/>
    </font>
    <font>
      <sz val="10"/>
      <name val="Arial"/>
      <family val="0"/>
    </font>
    <font>
      <sz val="11"/>
      <name val="Verdana"/>
      <family val="2"/>
    </font>
    <font>
      <sz val="11"/>
      <color indexed="10"/>
      <name val="Verdana"/>
      <family val="2"/>
    </font>
    <font>
      <sz val="11"/>
      <color indexed="9"/>
      <name val="Verdana"/>
      <family val="2"/>
    </font>
    <font>
      <b/>
      <sz val="15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b/>
      <sz val="11"/>
      <name val="MS Sans Serif"/>
      <family val="2"/>
    </font>
    <font>
      <b/>
      <sz val="11"/>
      <color indexed="10"/>
      <name val="Verdana"/>
      <family val="2"/>
    </font>
    <font>
      <b/>
      <sz val="11"/>
      <color indexed="9"/>
      <name val="Verdana"/>
      <family val="2"/>
    </font>
    <font>
      <b/>
      <sz val="11"/>
      <color indexed="18"/>
      <name val="MS Sans Serif"/>
      <family val="2"/>
    </font>
    <font>
      <u val="single"/>
      <sz val="10"/>
      <color indexed="12"/>
      <name val="Verdana"/>
      <family val="2"/>
    </font>
    <font>
      <b/>
      <sz val="11"/>
      <color indexed="10"/>
      <name val="MS Sans Serif"/>
      <family val="2"/>
    </font>
    <font>
      <sz val="11"/>
      <name val="MS Sans Serif"/>
      <family val="2"/>
    </font>
    <font>
      <sz val="11"/>
      <color indexed="10"/>
      <name val="MS Sans Serif"/>
      <family val="2"/>
    </font>
    <font>
      <i/>
      <sz val="11"/>
      <name val="Verdana"/>
      <family val="2"/>
    </font>
    <font>
      <sz val="11"/>
      <color indexed="9"/>
      <name val="MS Sans Serif"/>
      <family val="2"/>
    </font>
    <font>
      <sz val="11"/>
      <color indexed="9"/>
      <name val="Geneva"/>
      <family val="2"/>
    </font>
    <font>
      <sz val="11"/>
      <color indexed="9"/>
      <name val="Verdanaverdana"/>
      <family val="0"/>
    </font>
    <font>
      <b/>
      <sz val="10"/>
      <name val="Verdana"/>
      <family val="2"/>
    </font>
    <font>
      <i/>
      <sz val="10"/>
      <name val="Verdana"/>
      <family val="2"/>
    </font>
    <font>
      <sz val="8.5"/>
      <color indexed="8"/>
      <name val="Verdana"/>
      <family val="2"/>
    </font>
    <font>
      <sz val="8"/>
      <color indexed="8"/>
      <name val="Verdan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</cellStyleXfs>
  <cellXfs count="75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right"/>
    </xf>
    <xf numFmtId="164" fontId="2" fillId="0" borderId="0" xfId="0" applyFont="1" applyAlignment="1">
      <alignment horizontal="right"/>
    </xf>
    <xf numFmtId="164" fontId="3" fillId="2" borderId="0" xfId="0" applyFont="1" applyFill="1" applyAlignment="1">
      <alignment horizontal="right"/>
    </xf>
    <xf numFmtId="164" fontId="4" fillId="2" borderId="0" xfId="0" applyFont="1" applyFill="1" applyAlignment="1">
      <alignment/>
    </xf>
    <xf numFmtId="164" fontId="2" fillId="0" borderId="0" xfId="0" applyFont="1" applyAlignment="1">
      <alignment/>
    </xf>
    <xf numFmtId="164" fontId="5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right"/>
    </xf>
    <xf numFmtId="164" fontId="2" fillId="2" borderId="0" xfId="0" applyFont="1" applyFill="1" applyAlignment="1">
      <alignment horizontal="left"/>
    </xf>
    <xf numFmtId="164" fontId="6" fillId="2" borderId="1" xfId="0" applyFont="1" applyFill="1" applyBorder="1" applyAlignment="1">
      <alignment horizontal="left"/>
    </xf>
    <xf numFmtId="164" fontId="7" fillId="2" borderId="0" xfId="0" applyFont="1" applyFill="1" applyAlignment="1">
      <alignment/>
    </xf>
    <xf numFmtId="164" fontId="7" fillId="2" borderId="0" xfId="0" applyFont="1" applyFill="1" applyAlignment="1">
      <alignment horizontal="right"/>
    </xf>
    <xf numFmtId="164" fontId="8" fillId="3" borderId="2" xfId="0" applyNumberFormat="1" applyFont="1" applyFill="1" applyBorder="1" applyAlignment="1" applyProtection="1">
      <alignment horizontal="right"/>
      <protection/>
    </xf>
    <xf numFmtId="164" fontId="9" fillId="2" borderId="0" xfId="0" applyFont="1" applyFill="1" applyAlignment="1">
      <alignment horizontal="right"/>
    </xf>
    <xf numFmtId="164" fontId="10" fillId="2" borderId="0" xfId="0" applyFont="1" applyFill="1" applyAlignment="1">
      <alignment/>
    </xf>
    <xf numFmtId="164" fontId="7" fillId="0" borderId="0" xfId="0" applyFont="1" applyAlignment="1">
      <alignment/>
    </xf>
    <xf numFmtId="164" fontId="7" fillId="2" borderId="0" xfId="0" applyFont="1" applyFill="1" applyAlignment="1">
      <alignment vertical="center"/>
    </xf>
    <xf numFmtId="164" fontId="7" fillId="2" borderId="0" xfId="0" applyFont="1" applyFill="1" applyAlignment="1">
      <alignment horizontal="right" vertical="center"/>
    </xf>
    <xf numFmtId="165" fontId="11" fillId="4" borderId="2" xfId="0" applyNumberFormat="1" applyFont="1" applyFill="1" applyBorder="1" applyAlignment="1" applyProtection="1">
      <alignment horizontal="right" vertical="center"/>
      <protection locked="0"/>
    </xf>
    <xf numFmtId="164" fontId="10" fillId="2" borderId="0" xfId="0" applyFont="1" applyFill="1" applyAlignment="1">
      <alignment vertical="center"/>
    </xf>
    <xf numFmtId="164" fontId="7" fillId="0" borderId="0" xfId="0" applyFont="1" applyAlignment="1">
      <alignment vertical="center"/>
    </xf>
    <xf numFmtId="166" fontId="11" fillId="0" borderId="2" xfId="0" applyNumberFormat="1" applyFont="1" applyFill="1" applyBorder="1" applyAlignment="1" applyProtection="1">
      <alignment horizontal="right"/>
      <protection/>
    </xf>
    <xf numFmtId="164" fontId="9" fillId="2" borderId="0" xfId="0" applyFont="1" applyFill="1" applyAlignment="1">
      <alignment horizontal="right" vertical="center"/>
    </xf>
    <xf numFmtId="166" fontId="11" fillId="2" borderId="0" xfId="0" applyNumberFormat="1" applyFont="1" applyFill="1" applyBorder="1" applyAlignment="1" applyProtection="1">
      <alignment horizontal="right"/>
      <protection/>
    </xf>
    <xf numFmtId="164" fontId="12" fillId="4" borderId="2" xfId="20" applyNumberFormat="1" applyFont="1" applyFill="1" applyBorder="1" applyAlignment="1" applyProtection="1">
      <alignment horizontal="left" wrapText="1"/>
      <protection/>
    </xf>
    <xf numFmtId="166" fontId="7" fillId="2" borderId="0" xfId="0" applyNumberFormat="1" applyFont="1" applyFill="1" applyAlignment="1">
      <alignment horizontal="right" wrapText="1"/>
    </xf>
    <xf numFmtId="166" fontId="7" fillId="5" borderId="2" xfId="0" applyNumberFormat="1" applyFont="1" applyFill="1" applyBorder="1" applyAlignment="1" applyProtection="1">
      <alignment horizontal="center" vertical="center"/>
      <protection locked="0"/>
    </xf>
    <xf numFmtId="167" fontId="2" fillId="2" borderId="0" xfId="0" applyNumberFormat="1" applyFont="1" applyFill="1" applyAlignment="1">
      <alignment horizontal="right"/>
    </xf>
    <xf numFmtId="164" fontId="8" fillId="2" borderId="0" xfId="0" applyFont="1" applyFill="1" applyAlignment="1">
      <alignment horizontal="right"/>
    </xf>
    <xf numFmtId="168" fontId="8" fillId="2" borderId="0" xfId="0" applyNumberFormat="1" applyFont="1" applyFill="1" applyBorder="1" applyAlignment="1">
      <alignment horizontal="right"/>
    </xf>
    <xf numFmtId="166" fontId="7" fillId="2" borderId="0" xfId="0" applyNumberFormat="1" applyFont="1" applyFill="1" applyAlignment="1">
      <alignment horizontal="right"/>
    </xf>
    <xf numFmtId="164" fontId="13" fillId="2" borderId="0" xfId="0" applyNumberFormat="1" applyFont="1" applyFill="1" applyAlignment="1">
      <alignment horizontal="right"/>
    </xf>
    <xf numFmtId="166" fontId="2" fillId="2" borderId="0" xfId="0" applyNumberFormat="1" applyFont="1" applyFill="1" applyAlignment="1">
      <alignment horizontal="right"/>
    </xf>
    <xf numFmtId="164" fontId="14" fillId="0" borderId="2" xfId="0" applyNumberFormat="1" applyFont="1" applyFill="1" applyBorder="1" applyAlignment="1" applyProtection="1">
      <alignment horizontal="right"/>
      <protection/>
    </xf>
    <xf numFmtId="169" fontId="15" fillId="2" borderId="0" xfId="0" applyNumberFormat="1" applyFont="1" applyFill="1" applyAlignment="1">
      <alignment horizontal="right"/>
    </xf>
    <xf numFmtId="164" fontId="3" fillId="6" borderId="2" xfId="0" applyFont="1" applyFill="1" applyBorder="1" applyAlignment="1">
      <alignment horizontal="right"/>
    </xf>
    <xf numFmtId="166" fontId="14" fillId="0" borderId="3" xfId="0" applyNumberFormat="1" applyFont="1" applyFill="1" applyBorder="1" applyAlignment="1" applyProtection="1">
      <alignment horizontal="right"/>
      <protection/>
    </xf>
    <xf numFmtId="166" fontId="15" fillId="2" borderId="0" xfId="0" applyNumberFormat="1" applyFont="1" applyFill="1" applyAlignment="1">
      <alignment horizontal="right"/>
    </xf>
    <xf numFmtId="166" fontId="2" fillId="0" borderId="4" xfId="0" applyNumberFormat="1" applyFont="1" applyBorder="1" applyAlignment="1">
      <alignment horizontal="right"/>
    </xf>
    <xf numFmtId="166" fontId="13" fillId="2" borderId="0" xfId="0" applyNumberFormat="1" applyFont="1" applyFill="1" applyAlignment="1">
      <alignment horizontal="right"/>
    </xf>
    <xf numFmtId="169" fontId="3" fillId="6" borderId="2" xfId="0" applyNumberFormat="1" applyFont="1" applyFill="1" applyBorder="1" applyAlignment="1">
      <alignment horizontal="right"/>
    </xf>
    <xf numFmtId="166" fontId="9" fillId="2" borderId="0" xfId="0" applyNumberFormat="1" applyFont="1" applyFill="1" applyAlignment="1">
      <alignment horizontal="right" wrapText="1"/>
    </xf>
    <xf numFmtId="169" fontId="7" fillId="7" borderId="2" xfId="0" applyNumberFormat="1" applyFont="1" applyFill="1" applyBorder="1" applyAlignment="1">
      <alignment horizontal="center"/>
    </xf>
    <xf numFmtId="166" fontId="16" fillId="2" borderId="0" xfId="0" applyNumberFormat="1" applyFont="1" applyFill="1" applyAlignment="1">
      <alignment horizontal="right" wrapText="1"/>
    </xf>
    <xf numFmtId="170" fontId="16" fillId="7" borderId="2" xfId="0" applyNumberFormat="1" applyFont="1" applyFill="1" applyBorder="1" applyAlignment="1">
      <alignment horizontal="right"/>
    </xf>
    <xf numFmtId="169" fontId="7" fillId="8" borderId="2" xfId="0" applyNumberFormat="1" applyFont="1" applyFill="1" applyBorder="1" applyAlignment="1">
      <alignment horizontal="center"/>
    </xf>
    <xf numFmtId="166" fontId="2" fillId="2" borderId="0" xfId="0" applyNumberFormat="1" applyFont="1" applyFill="1" applyAlignment="1">
      <alignment horizontal="right" wrapText="1"/>
    </xf>
    <xf numFmtId="170" fontId="16" fillId="8" borderId="2" xfId="0" applyNumberFormat="1" applyFont="1" applyFill="1" applyBorder="1" applyAlignment="1">
      <alignment horizontal="right"/>
    </xf>
    <xf numFmtId="166" fontId="2" fillId="2" borderId="0" xfId="0" applyNumberFormat="1" applyFont="1" applyFill="1" applyAlignment="1">
      <alignment/>
    </xf>
    <xf numFmtId="164" fontId="2" fillId="2" borderId="0" xfId="0" applyFont="1" applyFill="1" applyAlignment="1">
      <alignment/>
    </xf>
    <xf numFmtId="169" fontId="2" fillId="2" borderId="0" xfId="0" applyNumberFormat="1" applyFont="1" applyFill="1" applyAlignment="1">
      <alignment/>
    </xf>
    <xf numFmtId="166" fontId="14" fillId="2" borderId="0" xfId="0" applyNumberFormat="1" applyFont="1" applyFill="1" applyAlignment="1">
      <alignment horizontal="right"/>
    </xf>
    <xf numFmtId="169" fontId="2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4" fontId="4" fillId="2" borderId="0" xfId="0" applyFont="1" applyFill="1" applyAlignment="1">
      <alignment horizontal="right"/>
    </xf>
    <xf numFmtId="169" fontId="4" fillId="2" borderId="0" xfId="0" applyNumberFormat="1" applyFont="1" applyFill="1" applyAlignment="1">
      <alignment horizontal="right"/>
    </xf>
    <xf numFmtId="166" fontId="17" fillId="2" borderId="0" xfId="0" applyNumberFormat="1" applyFont="1" applyFill="1" applyAlignment="1">
      <alignment horizontal="right"/>
    </xf>
    <xf numFmtId="164" fontId="4" fillId="2" borderId="0" xfId="0" applyFont="1" applyFill="1" applyBorder="1" applyAlignment="1">
      <alignment/>
    </xf>
    <xf numFmtId="166" fontId="10" fillId="2" borderId="0" xfId="0" applyNumberFormat="1" applyFont="1" applyFill="1" applyBorder="1" applyAlignment="1">
      <alignment horizontal="right"/>
    </xf>
    <xf numFmtId="164" fontId="4" fillId="2" borderId="0" xfId="0" applyFont="1" applyFill="1" applyBorder="1" applyAlignment="1">
      <alignment horizontal="right"/>
    </xf>
    <xf numFmtId="169" fontId="4" fillId="2" borderId="0" xfId="0" applyNumberFormat="1" applyFont="1" applyFill="1" applyBorder="1" applyAlignment="1">
      <alignment horizontal="right"/>
    </xf>
    <xf numFmtId="166" fontId="17" fillId="2" borderId="0" xfId="0" applyNumberFormat="1" applyFont="1" applyFill="1" applyBorder="1" applyAlignment="1">
      <alignment horizontal="right"/>
    </xf>
    <xf numFmtId="166" fontId="4" fillId="2" borderId="0" xfId="0" applyNumberFormat="1" applyFont="1" applyFill="1" applyBorder="1" applyAlignment="1">
      <alignment/>
    </xf>
    <xf numFmtId="166" fontId="4" fillId="2" borderId="0" xfId="0" applyNumberFormat="1" applyFont="1" applyFill="1" applyBorder="1" applyAlignment="1">
      <alignment horizontal="right"/>
    </xf>
    <xf numFmtId="166" fontId="10" fillId="2" borderId="0" xfId="0" applyNumberFormat="1" applyFont="1" applyFill="1" applyBorder="1" applyAlignment="1">
      <alignment horizontal="left"/>
    </xf>
    <xf numFmtId="166" fontId="10" fillId="2" borderId="0" xfId="0" applyNumberFormat="1" applyFont="1" applyFill="1" applyBorder="1" applyAlignment="1">
      <alignment/>
    </xf>
    <xf numFmtId="166" fontId="18" fillId="2" borderId="0" xfId="0" applyNumberFormat="1" applyFont="1" applyFill="1" applyBorder="1" applyAlignment="1">
      <alignment horizontal="right"/>
    </xf>
    <xf numFmtId="166" fontId="19" fillId="2" borderId="0" xfId="0" applyNumberFormat="1" applyFont="1" applyFill="1" applyBorder="1" applyAlignment="1">
      <alignment/>
    </xf>
    <xf numFmtId="166" fontId="19" fillId="2" borderId="0" xfId="0" applyNumberFormat="1" applyFont="1" applyFill="1" applyBorder="1" applyAlignment="1">
      <alignment horizontal="right"/>
    </xf>
    <xf numFmtId="164" fontId="20" fillId="0" borderId="0" xfId="0" applyFont="1" applyAlignment="1">
      <alignment/>
    </xf>
    <xf numFmtId="164" fontId="20" fillId="4" borderId="0" xfId="0" applyFont="1" applyFill="1" applyAlignment="1">
      <alignment/>
    </xf>
    <xf numFmtId="164" fontId="0" fillId="3" borderId="0" xfId="0" applyFill="1" applyAlignment="1">
      <alignment/>
    </xf>
    <xf numFmtId="164" fontId="20" fillId="3" borderId="0" xfId="0" applyFont="1" applyFill="1" applyAlignment="1">
      <alignment/>
    </xf>
    <xf numFmtId="169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adultes!$M$77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adultes!$L$78:$L$128</c:f>
              <c:numCache/>
            </c:numRef>
          </c:cat>
          <c:val>
            <c:numRef>
              <c:f>adultes!$M$78:$M$128</c:f>
              <c:numCache/>
            </c:numRef>
          </c:val>
          <c:smooth val="0"/>
        </c:ser>
        <c:ser>
          <c:idx val="1"/>
          <c:order val="1"/>
          <c:tx>
            <c:strRef>
              <c:f>adultes!$N$77</c:f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adultes!$L$78:$L$128</c:f>
              <c:numCache/>
            </c:numRef>
          </c:cat>
          <c:val>
            <c:numRef>
              <c:f>adultes!$N$78:$N$128</c:f>
              <c:numCache/>
            </c:numRef>
          </c:val>
          <c:smooth val="0"/>
        </c:ser>
        <c:ser>
          <c:idx val="2"/>
          <c:order val="2"/>
          <c:tx>
            <c:strRef>
              <c:f>adultes!$O$77</c:f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adultes!$L$78:$L$128</c:f>
              <c:numCache/>
            </c:numRef>
          </c:cat>
          <c:val>
            <c:numRef>
              <c:f>adultes!$O$78:$O$128</c:f>
              <c:numCache/>
            </c:numRef>
          </c:val>
          <c:smooth val="0"/>
        </c:ser>
        <c:ser>
          <c:idx val="3"/>
          <c:order val="3"/>
          <c:tx>
            <c:strRef>
              <c:f>adultes!$P$77</c:f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adultes!$L$78:$L$128</c:f>
              <c:numCache/>
            </c:numRef>
          </c:cat>
          <c:val>
            <c:numRef>
              <c:f>adultes!$P$78:$P$128</c:f>
              <c:numCache/>
            </c:numRef>
          </c:val>
          <c:smooth val="0"/>
        </c:ser>
        <c:ser>
          <c:idx val="4"/>
          <c:order val="4"/>
          <c:tx>
            <c:strRef>
              <c:f>adultes!$Q$77</c:f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adultes!$L$78:$L$128</c:f>
              <c:numCache/>
            </c:numRef>
          </c:cat>
          <c:val>
            <c:numRef>
              <c:f>adultes!$Q$78:$Q$128</c:f>
              <c:numCache/>
            </c:numRef>
          </c:val>
          <c:smooth val="0"/>
        </c:ser>
        <c:ser>
          <c:idx val="5"/>
          <c:order val="5"/>
          <c:tx>
            <c:strRef>
              <c:f>adultes!$R$77</c:f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adultes!$L$78:$L$128</c:f>
              <c:numCache/>
            </c:numRef>
          </c:cat>
          <c:val>
            <c:numRef>
              <c:f>adultes!$R$78:$R$128</c:f>
              <c:numCache/>
            </c:numRef>
          </c:val>
          <c:smooth val="0"/>
        </c:ser>
        <c:marker val="1"/>
        <c:axId val="64970278"/>
        <c:axId val="47861591"/>
      </c:lineChart>
      <c:catAx>
        <c:axId val="6497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7861591"/>
        <c:crosses val="autoZero"/>
        <c:auto val="1"/>
        <c:lblOffset val="100"/>
        <c:noMultiLvlLbl val="0"/>
      </c:catAx>
      <c:valAx>
        <c:axId val="47861591"/>
        <c:scaling>
          <c:orientation val="minMax"/>
          <c:min val="-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64970278"/>
        <c:crossesAt val="1"/>
        <c:crossBetween val="between"/>
        <c:dispUnits/>
      </c:valAx>
      <c:spPr>
        <a:solidFill>
          <a:srgbClr val="C0C0C0"/>
        </a:solidFill>
        <a:ln w="254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114300</xdr:rowOff>
    </xdr:from>
    <xdr:to>
      <xdr:col>13</xdr:col>
      <xdr:colOff>9525</xdr:colOff>
      <xdr:row>10</xdr:row>
      <xdr:rowOff>171450</xdr:rowOff>
    </xdr:to>
    <xdr:sp>
      <xdr:nvSpPr>
        <xdr:cNvPr id="1" name="AutoShape 1"/>
        <xdr:cNvSpPr>
          <a:spLocks/>
        </xdr:cNvSpPr>
      </xdr:nvSpPr>
      <xdr:spPr>
        <a:xfrm flipV="1">
          <a:off x="8067675" y="1276350"/>
          <a:ext cx="1809750" cy="1104900"/>
        </a:xfrm>
        <a:prstGeom prst="wedgeRectCallout">
          <a:avLst>
            <a:gd name="adj1" fmla="val -93976"/>
            <a:gd name="adj2" fmla="val -18541"/>
          </a:avLst>
        </a:prstGeom>
        <a:solidFill>
          <a:srgbClr val="FFFF99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Entrez les primes de votre caisse maladie ou de celle que vous voulez tester.
Vous pouvez les trouver sur le site de la Confédération:</a:t>
          </a:r>
        </a:p>
      </xdr:txBody>
    </xdr:sp>
    <xdr:clientData/>
  </xdr:twoCellAnchor>
  <xdr:twoCellAnchor>
    <xdr:from>
      <xdr:col>10</xdr:col>
      <xdr:colOff>28575</xdr:colOff>
      <xdr:row>12</xdr:row>
      <xdr:rowOff>76200</xdr:rowOff>
    </xdr:from>
    <xdr:to>
      <xdr:col>13</xdr:col>
      <xdr:colOff>28575</xdr:colOff>
      <xdr:row>15</xdr:row>
      <xdr:rowOff>9525</xdr:rowOff>
    </xdr:to>
    <xdr:sp>
      <xdr:nvSpPr>
        <xdr:cNvPr id="2" name="AutoShape 2"/>
        <xdr:cNvSpPr>
          <a:spLocks/>
        </xdr:cNvSpPr>
      </xdr:nvSpPr>
      <xdr:spPr>
        <a:xfrm flipV="1">
          <a:off x="8086725" y="3000375"/>
          <a:ext cx="1809750" cy="695325"/>
        </a:xfrm>
        <a:prstGeom prst="wedgeRectCallout">
          <a:avLst>
            <a:gd name="adj1" fmla="val -328314"/>
            <a:gd name="adj2" fmla="val -31819"/>
          </a:avLst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latin typeface="Verdana"/>
              <a:ea typeface="Verdana"/>
              <a:cs typeface="Verdana"/>
            </a:rPr>
            <a:t>Entrez le montant que vous estimez devoir dépenser pour la santé l'an prochain</a:t>
          </a:r>
        </a:p>
      </xdr:txBody>
    </xdr:sp>
    <xdr:clientData/>
  </xdr:twoCellAnchor>
  <xdr:twoCellAnchor>
    <xdr:from>
      <xdr:col>9</xdr:col>
      <xdr:colOff>762000</xdr:colOff>
      <xdr:row>16</xdr:row>
      <xdr:rowOff>76200</xdr:rowOff>
    </xdr:from>
    <xdr:to>
      <xdr:col>14</xdr:col>
      <xdr:colOff>0</xdr:colOff>
      <xdr:row>17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8039100" y="3933825"/>
          <a:ext cx="2381250" cy="314325"/>
        </a:xfrm>
        <a:prstGeom prst="wedgeRectCallout">
          <a:avLst>
            <a:gd name="adj1" fmla="val -81050"/>
            <a:gd name="adj2" fmla="val 4200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Franchise, ou part de franchise que vous aurez à payer l'an prochain</a:t>
          </a:r>
        </a:p>
      </xdr:txBody>
    </xdr:sp>
    <xdr:clientData/>
  </xdr:twoCellAnchor>
  <xdr:twoCellAnchor>
    <xdr:from>
      <xdr:col>10</xdr:col>
      <xdr:colOff>9525</xdr:colOff>
      <xdr:row>20</xdr:row>
      <xdr:rowOff>38100</xdr:rowOff>
    </xdr:from>
    <xdr:to>
      <xdr:col>14</xdr:col>
      <xdr:colOff>0</xdr:colOff>
      <xdr:row>21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8067675" y="4371975"/>
          <a:ext cx="2352675" cy="352425"/>
        </a:xfrm>
        <a:prstGeom prst="wedgeRectCallout">
          <a:avLst>
            <a:gd name="adj1" fmla="val -82407"/>
            <a:gd name="adj2" fmla="val -21430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Participation que vous aurez à payer l'an prochain</a:t>
          </a:r>
        </a:p>
      </xdr:txBody>
    </xdr:sp>
    <xdr:clientData/>
  </xdr:twoCellAnchor>
  <xdr:twoCellAnchor>
    <xdr:from>
      <xdr:col>9</xdr:col>
      <xdr:colOff>733425</xdr:colOff>
      <xdr:row>21</xdr:row>
      <xdr:rowOff>209550</xdr:rowOff>
    </xdr:from>
    <xdr:to>
      <xdr:col>13</xdr:col>
      <xdr:colOff>552450</xdr:colOff>
      <xdr:row>22</xdr:row>
      <xdr:rowOff>304800</xdr:rowOff>
    </xdr:to>
    <xdr:sp>
      <xdr:nvSpPr>
        <xdr:cNvPr id="5" name="AutoShape 5"/>
        <xdr:cNvSpPr>
          <a:spLocks/>
        </xdr:cNvSpPr>
      </xdr:nvSpPr>
      <xdr:spPr>
        <a:xfrm>
          <a:off x="8010525" y="4781550"/>
          <a:ext cx="2409825" cy="333375"/>
        </a:xfrm>
        <a:prstGeom prst="wedgeRectCallout">
          <a:avLst>
            <a:gd name="adj1" fmla="val -80314"/>
            <a:gd name="adj2" fmla="val 26921"/>
          </a:avLst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Total des coûts que vous aurez à couvrir vous-même l'an prochain</a:t>
          </a:r>
        </a:p>
      </xdr:txBody>
    </xdr:sp>
    <xdr:clientData/>
  </xdr:twoCellAnchor>
  <xdr:twoCellAnchor>
    <xdr:from>
      <xdr:col>9</xdr:col>
      <xdr:colOff>771525</xdr:colOff>
      <xdr:row>24</xdr:row>
      <xdr:rowOff>47625</xdr:rowOff>
    </xdr:from>
    <xdr:to>
      <xdr:col>14</xdr:col>
      <xdr:colOff>0</xdr:colOff>
      <xdr:row>26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8048625" y="5295900"/>
          <a:ext cx="2371725" cy="561975"/>
        </a:xfrm>
        <a:prstGeom prst="wedgeRectCallout">
          <a:avLst>
            <a:gd name="adj1" fmla="val -80736"/>
            <a:gd name="adj2" fmla="val -13416"/>
          </a:avLst>
        </a:prstGeom>
        <a:solidFill>
          <a:srgbClr val="CCFF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Economie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que vous ferez l'an prochain par rapport à une police sans franchise (en fr. et </a:t>
          </a:r>
          <a:r>
            <a:rPr lang="en-US" cap="none" sz="1000" b="0" i="1" u="none" baseline="0">
              <a:latin typeface="Verdana"/>
              <a:ea typeface="Verdana"/>
              <a:cs typeface="Verdana"/>
            </a:rPr>
            <a:t>en %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)
</a:t>
          </a:r>
        </a:p>
      </xdr:txBody>
    </xdr:sp>
    <xdr:clientData/>
  </xdr:twoCellAnchor>
  <xdr:twoCellAnchor>
    <xdr:from>
      <xdr:col>10</xdr:col>
      <xdr:colOff>0</xdr:colOff>
      <xdr:row>27</xdr:row>
      <xdr:rowOff>0</xdr:rowOff>
    </xdr:from>
    <xdr:to>
      <xdr:col>14</xdr:col>
      <xdr:colOff>0</xdr:colOff>
      <xdr:row>29</xdr:row>
      <xdr:rowOff>28575</xdr:rowOff>
    </xdr:to>
    <xdr:sp>
      <xdr:nvSpPr>
        <xdr:cNvPr id="7" name="AutoShape 7"/>
        <xdr:cNvSpPr>
          <a:spLocks/>
        </xdr:cNvSpPr>
      </xdr:nvSpPr>
      <xdr:spPr>
        <a:xfrm>
          <a:off x="8058150" y="5962650"/>
          <a:ext cx="2362200" cy="504825"/>
        </a:xfrm>
        <a:prstGeom prst="wedgeRectCallout">
          <a:avLst>
            <a:gd name="adj1" fmla="val -79032"/>
            <a:gd name="adj2" fmla="val -52500"/>
          </a:avLst>
        </a:prstGeom>
        <a:solidFill>
          <a:srgbClr val="FF99CC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Perte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que vous ferez l'an prochain par rapport à une police sans franchise (en fr. et </a:t>
          </a:r>
          <a:r>
            <a:rPr lang="en-US" cap="none" sz="1000" b="0" i="1" u="none" baseline="0">
              <a:latin typeface="Verdana"/>
              <a:ea typeface="Verdana"/>
              <a:cs typeface="Verdana"/>
            </a:rPr>
            <a:t>en %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)</a:t>
          </a:r>
        </a:p>
      </xdr:txBody>
    </xdr:sp>
    <xdr:clientData/>
  </xdr:twoCellAnchor>
  <xdr:twoCellAnchor>
    <xdr:from>
      <xdr:col>1</xdr:col>
      <xdr:colOff>200025</xdr:colOff>
      <xdr:row>31</xdr:row>
      <xdr:rowOff>114300</xdr:rowOff>
    </xdr:from>
    <xdr:to>
      <xdr:col>3</xdr:col>
      <xdr:colOff>285750</xdr:colOff>
      <xdr:row>32</xdr:row>
      <xdr:rowOff>238125</xdr:rowOff>
    </xdr:to>
    <xdr:sp>
      <xdr:nvSpPr>
        <xdr:cNvPr id="8" name="AutoShape 8"/>
        <xdr:cNvSpPr>
          <a:spLocks/>
        </xdr:cNvSpPr>
      </xdr:nvSpPr>
      <xdr:spPr>
        <a:xfrm>
          <a:off x="266700" y="7019925"/>
          <a:ext cx="3067050" cy="361950"/>
        </a:xfrm>
        <a:prstGeom prst="wedgeRectCallout">
          <a:avLst>
            <a:gd name="adj1" fmla="val -30671"/>
            <a:gd name="adj2" fmla="val 135185"/>
          </a:avLst>
        </a:prstGeom>
        <a:solidFill>
          <a:srgbClr val="CC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Gain ou perte (en francs) par rapport à une police sans franchise.</a:t>
          </a:r>
        </a:p>
      </xdr:txBody>
    </xdr:sp>
    <xdr:clientData/>
  </xdr:twoCellAnchor>
  <xdr:twoCellAnchor>
    <xdr:from>
      <xdr:col>9</xdr:col>
      <xdr:colOff>9525</xdr:colOff>
      <xdr:row>40</xdr:row>
      <xdr:rowOff>190500</xdr:rowOff>
    </xdr:from>
    <xdr:to>
      <xdr:col>11</xdr:col>
      <xdr:colOff>504825</xdr:colOff>
      <xdr:row>47</xdr:row>
      <xdr:rowOff>28575</xdr:rowOff>
    </xdr:to>
    <xdr:sp>
      <xdr:nvSpPr>
        <xdr:cNvPr id="9" name="AutoShape 9"/>
        <xdr:cNvSpPr>
          <a:spLocks/>
        </xdr:cNvSpPr>
      </xdr:nvSpPr>
      <xdr:spPr>
        <a:xfrm>
          <a:off x="7286625" y="9239250"/>
          <a:ext cx="1447800" cy="1504950"/>
        </a:xfrm>
        <a:prstGeom prst="wedgeRectCallout">
          <a:avLst>
            <a:gd name="adj1" fmla="val -121430"/>
            <a:gd name="adj2" fmla="val 2500"/>
          </a:avLst>
        </a:prstGeom>
        <a:solidFill>
          <a:srgbClr val="CC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Dépenses réelles consacrées à la santé en cours d'année: dès que la courbe  passe au-dessus de cette ligne, vous  payez plus cher qu'avec une police sans franchise</a:t>
          </a:r>
        </a:p>
      </xdr:txBody>
    </xdr:sp>
    <xdr:clientData/>
  </xdr:twoCellAnchor>
  <xdr:twoCellAnchor>
    <xdr:from>
      <xdr:col>8</xdr:col>
      <xdr:colOff>561975</xdr:colOff>
      <xdr:row>53</xdr:row>
      <xdr:rowOff>152400</xdr:rowOff>
    </xdr:from>
    <xdr:to>
      <xdr:col>11</xdr:col>
      <xdr:colOff>809625</xdr:colOff>
      <xdr:row>55</xdr:row>
      <xdr:rowOff>200025</xdr:rowOff>
    </xdr:to>
    <xdr:sp>
      <xdr:nvSpPr>
        <xdr:cNvPr id="10" name="AutoShape 10"/>
        <xdr:cNvSpPr>
          <a:spLocks/>
        </xdr:cNvSpPr>
      </xdr:nvSpPr>
      <xdr:spPr>
        <a:xfrm>
          <a:off x="7134225" y="12296775"/>
          <a:ext cx="1905000" cy="523875"/>
        </a:xfrm>
        <a:prstGeom prst="wedgeRectCallout">
          <a:avLst>
            <a:gd name="adj1" fmla="val -95143"/>
            <a:gd name="adj2" fmla="val -4763"/>
          </a:avLst>
        </a:prstGeom>
        <a:solidFill>
          <a:srgbClr val="CC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A chaque franchise une courbe d'une couleur différente.</a:t>
          </a:r>
        </a:p>
      </xdr:txBody>
    </xdr:sp>
    <xdr:clientData/>
  </xdr:twoCellAnchor>
  <xdr:twoCellAnchor>
    <xdr:from>
      <xdr:col>6</xdr:col>
      <xdr:colOff>85725</xdr:colOff>
      <xdr:row>1</xdr:row>
      <xdr:rowOff>0</xdr:rowOff>
    </xdr:from>
    <xdr:to>
      <xdr:col>9</xdr:col>
      <xdr:colOff>9525</xdr:colOff>
      <xdr:row>5</xdr:row>
      <xdr:rowOff>57150</xdr:rowOff>
    </xdr:to>
    <xdr:pic>
      <xdr:nvPicPr>
        <xdr:cNvPr id="1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304800"/>
          <a:ext cx="203835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76200</xdr:colOff>
      <xdr:row>34</xdr:row>
      <xdr:rowOff>114300</xdr:rowOff>
    </xdr:from>
    <xdr:to>
      <xdr:col>7</xdr:col>
      <xdr:colOff>409575</xdr:colOff>
      <xdr:row>67</xdr:row>
      <xdr:rowOff>0</xdr:rowOff>
    </xdr:to>
    <xdr:graphicFrame>
      <xdr:nvGraphicFramePr>
        <xdr:cNvPr id="12" name="Chart 12"/>
        <xdr:cNvGraphicFramePr/>
      </xdr:nvGraphicFramePr>
      <xdr:xfrm>
        <a:off x="142875" y="7734300"/>
        <a:ext cx="6134100" cy="774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695325</xdr:colOff>
      <xdr:row>32</xdr:row>
      <xdr:rowOff>9525</xdr:rowOff>
    </xdr:from>
    <xdr:to>
      <xdr:col>11</xdr:col>
      <xdr:colOff>419100</xdr:colOff>
      <xdr:row>37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7267575" y="7153275"/>
          <a:ext cx="1381125" cy="1314450"/>
        </a:xfrm>
        <a:prstGeom prst="wedgeEllipseCallout">
          <a:avLst>
            <a:gd name="adj1" fmla="val -95671"/>
            <a:gd name="adj2" fmla="val 55712"/>
          </a:avLst>
        </a:prstGeom>
        <a:solidFill>
          <a:srgbClr val="FFCC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Pour agrandir    le graphique, passez par le zoom (Affichage -&gt; zoom)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g.admin.ch/themen/krankenversicherung/00261/index.html?lang=f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4"/>
  <sheetViews>
    <sheetView tabSelected="1" zoomScale="95" zoomScaleNormal="95" workbookViewId="0" topLeftCell="A1">
      <selection activeCell="K12" sqref="K12"/>
    </sheetView>
  </sheetViews>
  <sheetFormatPr defaultColWidth="11.00390625" defaultRowHeight="12.75"/>
  <cols>
    <col min="1" max="1" width="0.875" style="1" customWidth="1"/>
    <col min="2" max="2" width="29.875" style="2" customWidth="1"/>
    <col min="3" max="9" width="9.25390625" style="3" customWidth="1"/>
    <col min="10" max="10" width="10.25390625" style="4" customWidth="1"/>
    <col min="11" max="11" width="2.25390625" style="1" customWidth="1"/>
    <col min="12" max="13" width="10.75390625" style="1" customWidth="1"/>
    <col min="14" max="14" width="7.25390625" style="1" customWidth="1"/>
    <col min="15" max="17" width="10.75390625" style="5" customWidth="1"/>
    <col min="18" max="16384" width="10.75390625" style="6" customWidth="1"/>
  </cols>
  <sheetData>
    <row r="1" spans="2:17" s="1" customFormat="1" ht="24" customHeight="1">
      <c r="B1" s="7" t="s">
        <v>0</v>
      </c>
      <c r="C1" s="8"/>
      <c r="D1" s="8"/>
      <c r="E1" s="8"/>
      <c r="F1" s="8"/>
      <c r="G1" s="8"/>
      <c r="H1" s="8"/>
      <c r="I1" s="8"/>
      <c r="J1" s="4"/>
      <c r="O1" s="5"/>
      <c r="P1" s="5"/>
      <c r="Q1" s="5"/>
    </row>
    <row r="2" spans="2:17" s="1" customFormat="1" ht="13.5">
      <c r="B2" s="9" t="s">
        <v>1</v>
      </c>
      <c r="C2" s="2"/>
      <c r="D2" s="2"/>
      <c r="E2" s="2"/>
      <c r="F2" s="2"/>
      <c r="G2" s="2"/>
      <c r="H2" s="2"/>
      <c r="I2" s="2"/>
      <c r="J2" s="4"/>
      <c r="O2" s="5"/>
      <c r="P2" s="5"/>
      <c r="Q2" s="5"/>
    </row>
    <row r="3" spans="3:17" s="1" customFormat="1" ht="13.5">
      <c r="C3" s="2"/>
      <c r="D3" s="2"/>
      <c r="E3" s="2"/>
      <c r="F3" s="2"/>
      <c r="G3" s="2"/>
      <c r="H3" s="2"/>
      <c r="I3" s="2"/>
      <c r="J3" s="4"/>
      <c r="O3" s="5"/>
      <c r="P3" s="5"/>
      <c r="Q3" s="5"/>
    </row>
    <row r="4" spans="2:17" s="1" customFormat="1" ht="13.5">
      <c r="B4" s="2"/>
      <c r="C4" s="2"/>
      <c r="D4" s="2"/>
      <c r="E4" s="2"/>
      <c r="G4" s="2"/>
      <c r="H4" s="2"/>
      <c r="I4" s="2"/>
      <c r="J4" s="4"/>
      <c r="O4" s="5"/>
      <c r="P4" s="5"/>
      <c r="Q4" s="5"/>
    </row>
    <row r="5" spans="2:17" s="1" customFormat="1" ht="13.5">
      <c r="B5" s="2"/>
      <c r="C5" s="2"/>
      <c r="D5" s="2"/>
      <c r="E5" s="2"/>
      <c r="F5" s="2" t="s">
        <v>2</v>
      </c>
      <c r="G5" s="2"/>
      <c r="H5" s="2"/>
      <c r="I5" s="2"/>
      <c r="J5" s="9" t="s">
        <v>3</v>
      </c>
      <c r="O5" s="5"/>
      <c r="P5" s="5"/>
      <c r="Q5" s="5"/>
    </row>
    <row r="6" spans="2:17" s="1" customFormat="1" ht="13.5">
      <c r="B6" s="2"/>
      <c r="C6" s="2"/>
      <c r="D6" s="2"/>
      <c r="E6" s="2"/>
      <c r="F6" s="2"/>
      <c r="G6" s="2"/>
      <c r="H6" s="2"/>
      <c r="I6" s="2"/>
      <c r="J6" s="4"/>
      <c r="O6" s="5"/>
      <c r="P6" s="5"/>
      <c r="Q6" s="5"/>
    </row>
    <row r="7" spans="2:9" ht="16.5">
      <c r="B7" s="10" t="s">
        <v>4</v>
      </c>
      <c r="C7" s="8"/>
      <c r="D7" s="8"/>
      <c r="E7" s="8"/>
      <c r="F7" s="8"/>
      <c r="G7" s="8"/>
      <c r="H7" s="8"/>
      <c r="I7" s="8"/>
    </row>
    <row r="8" spans="3:9" ht="13.5">
      <c r="C8" s="2"/>
      <c r="D8" s="2"/>
      <c r="E8" s="2"/>
      <c r="F8" s="2"/>
      <c r="G8" s="2"/>
      <c r="H8" s="2"/>
      <c r="I8" s="2"/>
    </row>
    <row r="9" spans="1:17" s="16" customFormat="1" ht="18.75" customHeight="1">
      <c r="A9" s="11"/>
      <c r="B9" s="12" t="s">
        <v>5</v>
      </c>
      <c r="C9" s="13">
        <v>0</v>
      </c>
      <c r="D9" s="13">
        <v>100</v>
      </c>
      <c r="E9" s="13">
        <v>200</v>
      </c>
      <c r="F9" s="13">
        <v>300</v>
      </c>
      <c r="G9" s="13">
        <v>400</v>
      </c>
      <c r="H9" s="13">
        <v>500</v>
      </c>
      <c r="I9" s="13">
        <v>600</v>
      </c>
      <c r="J9" s="14"/>
      <c r="K9" s="11"/>
      <c r="L9" s="11"/>
      <c r="M9" s="11"/>
      <c r="N9" s="11"/>
      <c r="O9" s="15"/>
      <c r="P9" s="15"/>
      <c r="Q9" s="15"/>
    </row>
    <row r="10" spans="1:17" s="21" customFormat="1" ht="33.75" customHeight="1">
      <c r="A10" s="17"/>
      <c r="B10" s="18" t="s">
        <v>6</v>
      </c>
      <c r="C10" s="19">
        <v>89.4</v>
      </c>
      <c r="D10" s="19">
        <v>82.8</v>
      </c>
      <c r="E10" s="19">
        <v>76.10000000000001</v>
      </c>
      <c r="F10" s="19">
        <v>69.4</v>
      </c>
      <c r="G10" s="19">
        <v>62.8</v>
      </c>
      <c r="H10" s="19">
        <v>56.1</v>
      </c>
      <c r="I10" s="19">
        <v>49.4</v>
      </c>
      <c r="J10" s="17"/>
      <c r="K10" s="17"/>
      <c r="L10" s="17"/>
      <c r="M10" s="17"/>
      <c r="N10" s="17"/>
      <c r="O10" s="20"/>
      <c r="P10" s="20"/>
      <c r="Q10" s="20"/>
    </row>
    <row r="11" spans="1:17" s="16" customFormat="1" ht="18.75" customHeight="1">
      <c r="A11" s="11"/>
      <c r="B11" s="12" t="s">
        <v>7</v>
      </c>
      <c r="C11" s="22">
        <f aca="true" t="shared" si="0" ref="C11:I11">C10*12</f>
        <v>1072.8000000000002</v>
      </c>
      <c r="D11" s="22">
        <f t="shared" si="0"/>
        <v>993.5999999999999</v>
      </c>
      <c r="E11" s="22">
        <f t="shared" si="0"/>
        <v>913.2</v>
      </c>
      <c r="F11" s="22">
        <f t="shared" si="0"/>
        <v>832.8000000000001</v>
      </c>
      <c r="G11" s="22">
        <f t="shared" si="0"/>
        <v>753.6</v>
      </c>
      <c r="H11" s="22">
        <f t="shared" si="0"/>
        <v>673.2</v>
      </c>
      <c r="I11" s="22">
        <f t="shared" si="0"/>
        <v>592.8</v>
      </c>
      <c r="J11" s="11"/>
      <c r="K11" s="11"/>
      <c r="L11" s="11"/>
      <c r="M11" s="23"/>
      <c r="N11" s="11"/>
      <c r="O11" s="15"/>
      <c r="P11" s="15"/>
      <c r="Q11" s="15"/>
    </row>
    <row r="12" spans="1:17" s="16" customFormat="1" ht="37.5" customHeight="1">
      <c r="A12" s="11"/>
      <c r="B12" s="12"/>
      <c r="C12" s="24"/>
      <c r="D12" s="24"/>
      <c r="E12" s="24"/>
      <c r="F12" s="24"/>
      <c r="G12" s="24"/>
      <c r="H12" s="24"/>
      <c r="I12" s="24"/>
      <c r="J12" s="14"/>
      <c r="K12" s="25" t="s">
        <v>8</v>
      </c>
      <c r="L12" s="25"/>
      <c r="M12" s="25"/>
      <c r="N12" s="25"/>
      <c r="O12" s="15"/>
      <c r="P12" s="15"/>
      <c r="Q12" s="15"/>
    </row>
    <row r="13" spans="1:17" s="16" customFormat="1" ht="18.75" customHeight="1">
      <c r="A13" s="11"/>
      <c r="B13" s="10" t="s">
        <v>9</v>
      </c>
      <c r="C13" s="8"/>
      <c r="D13" s="8"/>
      <c r="E13" s="8"/>
      <c r="F13" s="8"/>
      <c r="G13" s="8"/>
      <c r="H13" s="8"/>
      <c r="I13" s="8"/>
      <c r="J13" s="14"/>
      <c r="K13" s="11"/>
      <c r="L13" s="11"/>
      <c r="M13" s="11"/>
      <c r="N13" s="11"/>
      <c r="O13" s="15"/>
      <c r="P13" s="15"/>
      <c r="Q13" s="15"/>
    </row>
    <row r="14" spans="3:9" ht="13.5">
      <c r="C14" s="2"/>
      <c r="D14" s="2"/>
      <c r="E14" s="2"/>
      <c r="F14" s="2"/>
      <c r="G14" s="2"/>
      <c r="H14" s="2"/>
      <c r="I14" s="2"/>
    </row>
    <row r="15" spans="2:9" ht="27.75">
      <c r="B15" s="26" t="s">
        <v>10</v>
      </c>
      <c r="C15" s="27">
        <v>250</v>
      </c>
      <c r="E15" s="2"/>
      <c r="F15" s="2"/>
      <c r="G15" s="2"/>
      <c r="H15" s="2"/>
      <c r="I15" s="2"/>
    </row>
    <row r="16" spans="3:9" ht="13.5">
      <c r="C16" s="2"/>
      <c r="D16" s="2"/>
      <c r="E16" s="28"/>
      <c r="F16" s="29"/>
      <c r="G16" s="30"/>
      <c r="H16" s="2"/>
      <c r="I16" s="2"/>
    </row>
    <row r="17" spans="2:10" ht="18.75" customHeight="1">
      <c r="B17" s="31" t="s">
        <v>5</v>
      </c>
      <c r="C17" s="13">
        <v>0</v>
      </c>
      <c r="D17" s="13">
        <v>100</v>
      </c>
      <c r="E17" s="13">
        <v>200</v>
      </c>
      <c r="F17" s="13">
        <v>300</v>
      </c>
      <c r="G17" s="13">
        <v>400</v>
      </c>
      <c r="H17" s="13">
        <v>500</v>
      </c>
      <c r="I17" s="13">
        <v>600</v>
      </c>
      <c r="J17" s="32"/>
    </row>
    <row r="18" spans="2:10" ht="18.75" customHeight="1">
      <c r="B18" s="33" t="s">
        <v>11</v>
      </c>
      <c r="C18" s="34">
        <f>C17</f>
        <v>0</v>
      </c>
      <c r="D18" s="34">
        <f aca="true" t="shared" si="1" ref="D18:I18">IF($C$15&gt;D17,D17,$C$15)</f>
        <v>100</v>
      </c>
      <c r="E18" s="34">
        <f t="shared" si="1"/>
        <v>200</v>
      </c>
      <c r="F18" s="34">
        <f t="shared" si="1"/>
        <v>250</v>
      </c>
      <c r="G18" s="34">
        <f t="shared" si="1"/>
        <v>250</v>
      </c>
      <c r="H18" s="34">
        <f t="shared" si="1"/>
        <v>250</v>
      </c>
      <c r="I18" s="34">
        <f t="shared" si="1"/>
        <v>250</v>
      </c>
      <c r="J18" s="35"/>
    </row>
    <row r="19" spans="3:9" ht="12.75" customHeight="1" hidden="1">
      <c r="C19" s="36">
        <f aca="true" t="shared" si="2" ref="C19:I19">($C$15-C18)*10%</f>
        <v>25</v>
      </c>
      <c r="D19" s="36">
        <f t="shared" si="2"/>
        <v>15</v>
      </c>
      <c r="E19" s="36">
        <f t="shared" si="2"/>
        <v>5</v>
      </c>
      <c r="F19" s="36">
        <f t="shared" si="2"/>
        <v>0</v>
      </c>
      <c r="G19" s="36">
        <f t="shared" si="2"/>
        <v>0</v>
      </c>
      <c r="H19" s="36">
        <f t="shared" si="2"/>
        <v>0</v>
      </c>
      <c r="I19" s="36">
        <f t="shared" si="2"/>
        <v>0</v>
      </c>
    </row>
    <row r="20" spans="3:9" ht="12.75" customHeight="1" hidden="1">
      <c r="C20" s="36">
        <f aca="true" t="shared" si="3" ref="C20:I20">IF(C19&lt;0,0,C19)</f>
        <v>25</v>
      </c>
      <c r="D20" s="36">
        <f t="shared" si="3"/>
        <v>15</v>
      </c>
      <c r="E20" s="36">
        <f t="shared" si="3"/>
        <v>5</v>
      </c>
      <c r="F20" s="36">
        <f t="shared" si="3"/>
        <v>0</v>
      </c>
      <c r="G20" s="36">
        <f t="shared" si="3"/>
        <v>0</v>
      </c>
      <c r="H20" s="36">
        <f t="shared" si="3"/>
        <v>0</v>
      </c>
      <c r="I20" s="36">
        <f t="shared" si="3"/>
        <v>0</v>
      </c>
    </row>
    <row r="21" spans="2:10" ht="18.75" customHeight="1">
      <c r="B21" s="33" t="s">
        <v>12</v>
      </c>
      <c r="C21" s="34">
        <f>IF(C20&gt;350,350,C20)</f>
        <v>25</v>
      </c>
      <c r="D21" s="34">
        <f aca="true" t="shared" si="4" ref="D21:I21">IF(D20&gt;350,350,D20)</f>
        <v>15</v>
      </c>
      <c r="E21" s="34">
        <f t="shared" si="4"/>
        <v>5</v>
      </c>
      <c r="F21" s="34">
        <f t="shared" si="4"/>
        <v>0</v>
      </c>
      <c r="G21" s="34">
        <f t="shared" si="4"/>
        <v>0</v>
      </c>
      <c r="H21" s="34">
        <f t="shared" si="4"/>
        <v>0</v>
      </c>
      <c r="I21" s="34">
        <f t="shared" si="4"/>
        <v>0</v>
      </c>
      <c r="J21" s="35"/>
    </row>
    <row r="22" spans="2:10" ht="18.75" customHeight="1">
      <c r="B22" s="33" t="s">
        <v>13</v>
      </c>
      <c r="C22" s="37">
        <f aca="true" t="shared" si="5" ref="C22:I22">C11</f>
        <v>1072.8000000000002</v>
      </c>
      <c r="D22" s="37">
        <f t="shared" si="5"/>
        <v>993.5999999999999</v>
      </c>
      <c r="E22" s="37">
        <f t="shared" si="5"/>
        <v>913.2</v>
      </c>
      <c r="F22" s="37">
        <f t="shared" si="5"/>
        <v>832.8000000000001</v>
      </c>
      <c r="G22" s="37">
        <f t="shared" si="5"/>
        <v>753.6</v>
      </c>
      <c r="H22" s="37">
        <f t="shared" si="5"/>
        <v>673.2</v>
      </c>
      <c r="I22" s="37">
        <f t="shared" si="5"/>
        <v>592.8</v>
      </c>
      <c r="J22" s="38"/>
    </row>
    <row r="23" spans="2:10" ht="34.5" customHeight="1">
      <c r="B23" s="26" t="s">
        <v>14</v>
      </c>
      <c r="C23" s="39">
        <f aca="true" t="shared" si="6" ref="C23:I23">C18+C21+C22</f>
        <v>1097.8000000000002</v>
      </c>
      <c r="D23" s="39">
        <f t="shared" si="6"/>
        <v>1108.6</v>
      </c>
      <c r="E23" s="39">
        <f t="shared" si="6"/>
        <v>1118.2</v>
      </c>
      <c r="F23" s="39">
        <f t="shared" si="6"/>
        <v>1082.8000000000002</v>
      </c>
      <c r="G23" s="39">
        <f t="shared" si="6"/>
        <v>1003.6</v>
      </c>
      <c r="H23" s="39">
        <f t="shared" si="6"/>
        <v>923.2</v>
      </c>
      <c r="I23" s="39">
        <f t="shared" si="6"/>
        <v>842.8</v>
      </c>
      <c r="J23" s="40"/>
    </row>
    <row r="24" spans="3:10" ht="12.75" customHeight="1" hidden="1">
      <c r="C24" s="41"/>
      <c r="D24" s="41">
        <f aca="true" t="shared" si="7" ref="D24:I24">$C$23-D23</f>
        <v>-10.799999999999727</v>
      </c>
      <c r="E24" s="41">
        <f t="shared" si="7"/>
        <v>-20.399999999999864</v>
      </c>
      <c r="F24" s="41">
        <f t="shared" si="7"/>
        <v>15</v>
      </c>
      <c r="G24" s="41">
        <f t="shared" si="7"/>
        <v>94.20000000000016</v>
      </c>
      <c r="H24" s="41">
        <f t="shared" si="7"/>
        <v>174.60000000000014</v>
      </c>
      <c r="I24" s="41">
        <f t="shared" si="7"/>
        <v>255.00000000000023</v>
      </c>
      <c r="J24" s="38"/>
    </row>
    <row r="25" spans="2:10" ht="18.75" customHeight="1">
      <c r="B25" s="42" t="s">
        <v>15</v>
      </c>
      <c r="C25" s="43" t="s">
        <v>16</v>
      </c>
      <c r="D25" s="43">
        <f aca="true" t="shared" si="8" ref="D25:I25">IF(D24&gt;0,D24,0)</f>
        <v>0</v>
      </c>
      <c r="E25" s="43">
        <f t="shared" si="8"/>
        <v>0</v>
      </c>
      <c r="F25" s="43">
        <f t="shared" si="8"/>
        <v>15</v>
      </c>
      <c r="G25" s="43">
        <f t="shared" si="8"/>
        <v>94.20000000000016</v>
      </c>
      <c r="H25" s="43">
        <f t="shared" si="8"/>
        <v>174.60000000000014</v>
      </c>
      <c r="I25" s="43">
        <f t="shared" si="8"/>
        <v>255.00000000000023</v>
      </c>
      <c r="J25" s="38"/>
    </row>
    <row r="26" spans="2:10" ht="18.75" customHeight="1">
      <c r="B26" s="44" t="s">
        <v>17</v>
      </c>
      <c r="C26" s="43" t="s">
        <v>16</v>
      </c>
      <c r="D26" s="45">
        <f aca="true" t="shared" si="9" ref="D26:I26">D25/(C23/100)</f>
        <v>0</v>
      </c>
      <c r="E26" s="45">
        <f t="shared" si="9"/>
        <v>0</v>
      </c>
      <c r="F26" s="45">
        <f t="shared" si="9"/>
        <v>1.3414416025755678</v>
      </c>
      <c r="G26" s="45">
        <f t="shared" si="9"/>
        <v>8.699667528629492</v>
      </c>
      <c r="H26" s="45">
        <f t="shared" si="9"/>
        <v>17.397369469908345</v>
      </c>
      <c r="I26" s="45">
        <f t="shared" si="9"/>
        <v>27.621317157712326</v>
      </c>
      <c r="J26" s="38"/>
    </row>
    <row r="27" spans="2:10" ht="18.75" customHeight="1">
      <c r="B27" s="42" t="s">
        <v>18</v>
      </c>
      <c r="C27" s="46" t="s">
        <v>16</v>
      </c>
      <c r="D27" s="46">
        <f aca="true" t="shared" si="10" ref="D27:I27">IF(D24&gt;0,0,D24-(2*D24))</f>
        <v>10.799999999999727</v>
      </c>
      <c r="E27" s="46">
        <f t="shared" si="10"/>
        <v>20.399999999999864</v>
      </c>
      <c r="F27" s="46">
        <f t="shared" si="10"/>
        <v>0</v>
      </c>
      <c r="G27" s="46">
        <f t="shared" si="10"/>
        <v>0</v>
      </c>
      <c r="H27" s="46">
        <f t="shared" si="10"/>
        <v>0</v>
      </c>
      <c r="I27" s="46">
        <f t="shared" si="10"/>
        <v>0</v>
      </c>
      <c r="J27" s="38"/>
    </row>
    <row r="28" spans="2:10" ht="15" customHeight="1">
      <c r="B28" s="47" t="s">
        <v>17</v>
      </c>
      <c r="C28" s="46" t="s">
        <v>16</v>
      </c>
      <c r="D28" s="48">
        <f aca="true" t="shared" si="11" ref="D28:I28">D27/($D$11/100)</f>
        <v>1.086956521739103</v>
      </c>
      <c r="E28" s="48">
        <f t="shared" si="11"/>
        <v>2.053140096618344</v>
      </c>
      <c r="F28" s="48">
        <f t="shared" si="11"/>
        <v>0</v>
      </c>
      <c r="G28" s="48">
        <f t="shared" si="11"/>
        <v>0</v>
      </c>
      <c r="H28" s="48">
        <f t="shared" si="11"/>
        <v>0</v>
      </c>
      <c r="I28" s="48">
        <f t="shared" si="11"/>
        <v>0</v>
      </c>
      <c r="J28" s="38"/>
    </row>
    <row r="29" spans="2:10" ht="22.5" customHeight="1">
      <c r="B29" s="49"/>
      <c r="C29" s="50"/>
      <c r="D29" s="50"/>
      <c r="E29" s="51"/>
      <c r="F29" s="52"/>
      <c r="G29" s="52"/>
      <c r="H29" s="52"/>
      <c r="I29" s="52"/>
      <c r="J29" s="38"/>
    </row>
    <row r="30" spans="1:17" s="16" customFormat="1" ht="18.75" customHeight="1">
      <c r="A30" s="11"/>
      <c r="B30" s="10" t="s">
        <v>19</v>
      </c>
      <c r="C30" s="8"/>
      <c r="D30" s="8"/>
      <c r="E30" s="8"/>
      <c r="F30" s="8"/>
      <c r="G30" s="8"/>
      <c r="H30" s="8"/>
      <c r="I30" s="8"/>
      <c r="J30" s="14"/>
      <c r="K30" s="11"/>
      <c r="L30" s="11"/>
      <c r="M30" s="11"/>
      <c r="N30" s="11"/>
      <c r="O30" s="15"/>
      <c r="P30" s="15"/>
      <c r="Q30" s="15"/>
    </row>
    <row r="31" spans="2:10" ht="18" customHeight="1">
      <c r="B31" s="31"/>
      <c r="C31" s="2"/>
      <c r="D31" s="2"/>
      <c r="E31" s="53"/>
      <c r="F31" s="52"/>
      <c r="G31" s="52"/>
      <c r="H31" s="52"/>
      <c r="I31" s="52"/>
      <c r="J31" s="38"/>
    </row>
    <row r="32" spans="2:10" ht="18.75" customHeight="1">
      <c r="B32" s="31"/>
      <c r="C32" s="2"/>
      <c r="D32" s="2"/>
      <c r="E32" s="53"/>
      <c r="F32" s="52"/>
      <c r="G32" s="52"/>
      <c r="H32" s="52"/>
      <c r="I32" s="52"/>
      <c r="J32" s="38"/>
    </row>
    <row r="33" spans="2:10" ht="18.75" customHeight="1">
      <c r="B33" s="31"/>
      <c r="C33" s="2"/>
      <c r="D33" s="2"/>
      <c r="E33" s="53"/>
      <c r="F33" s="52"/>
      <c r="G33" s="52"/>
      <c r="H33" s="52"/>
      <c r="I33" s="52"/>
      <c r="J33" s="38"/>
    </row>
    <row r="34" spans="2:10" ht="18.75" customHeight="1">
      <c r="B34" s="31"/>
      <c r="C34" s="2"/>
      <c r="D34" s="2"/>
      <c r="E34" s="53"/>
      <c r="F34" s="52"/>
      <c r="G34" s="52"/>
      <c r="H34" s="52"/>
      <c r="I34" s="52"/>
      <c r="J34" s="38"/>
    </row>
    <row r="35" spans="2:10" ht="18.75" customHeight="1">
      <c r="B35" s="31"/>
      <c r="C35" s="2"/>
      <c r="D35" s="2"/>
      <c r="E35" s="53"/>
      <c r="F35" s="52"/>
      <c r="G35" s="52"/>
      <c r="H35" s="52"/>
      <c r="I35" s="52"/>
      <c r="J35" s="38"/>
    </row>
    <row r="36" spans="2:10" ht="18.75" customHeight="1">
      <c r="B36" s="31"/>
      <c r="C36" s="2"/>
      <c r="D36" s="2"/>
      <c r="E36" s="53"/>
      <c r="F36" s="52"/>
      <c r="G36" s="52"/>
      <c r="H36" s="52"/>
      <c r="I36" s="52"/>
      <c r="J36" s="38"/>
    </row>
    <row r="37" spans="2:10" ht="18.75" customHeight="1">
      <c r="B37" s="31"/>
      <c r="C37" s="2"/>
      <c r="D37" s="2"/>
      <c r="E37" s="53"/>
      <c r="F37" s="52"/>
      <c r="G37" s="52"/>
      <c r="H37" s="52"/>
      <c r="I37" s="52"/>
      <c r="J37" s="38"/>
    </row>
    <row r="38" spans="2:10" ht="18.75" customHeight="1">
      <c r="B38" s="31"/>
      <c r="C38" s="2"/>
      <c r="D38" s="2"/>
      <c r="E38" s="53"/>
      <c r="F38" s="52"/>
      <c r="G38" s="52"/>
      <c r="H38" s="52"/>
      <c r="I38" s="52"/>
      <c r="J38" s="38"/>
    </row>
    <row r="39" spans="2:10" ht="18.75" customHeight="1">
      <c r="B39" s="31"/>
      <c r="C39" s="2"/>
      <c r="D39" s="2"/>
      <c r="E39" s="53"/>
      <c r="F39" s="52"/>
      <c r="G39" s="52"/>
      <c r="H39" s="52"/>
      <c r="I39" s="52"/>
      <c r="J39" s="38"/>
    </row>
    <row r="40" spans="2:10" ht="18.75" customHeight="1">
      <c r="B40" s="31"/>
      <c r="C40" s="2"/>
      <c r="D40" s="2"/>
      <c r="E40" s="53"/>
      <c r="F40" s="52"/>
      <c r="G40" s="52"/>
      <c r="H40" s="52"/>
      <c r="I40" s="52"/>
      <c r="J40" s="38"/>
    </row>
    <row r="41" spans="2:10" ht="18.75" customHeight="1">
      <c r="B41" s="31"/>
      <c r="C41" s="2"/>
      <c r="D41" s="2"/>
      <c r="E41" s="53"/>
      <c r="F41" s="52"/>
      <c r="G41" s="52"/>
      <c r="H41" s="52"/>
      <c r="I41" s="52"/>
      <c r="J41" s="38"/>
    </row>
    <row r="42" spans="2:10" ht="18.75" customHeight="1">
      <c r="B42" s="31"/>
      <c r="C42" s="2"/>
      <c r="D42" s="2"/>
      <c r="E42" s="53"/>
      <c r="F42" s="52"/>
      <c r="G42" s="52"/>
      <c r="H42" s="52"/>
      <c r="I42" s="52"/>
      <c r="J42" s="38"/>
    </row>
    <row r="43" spans="2:10" ht="18.75" customHeight="1">
      <c r="B43" s="31"/>
      <c r="C43" s="2"/>
      <c r="D43" s="2"/>
      <c r="E43" s="53"/>
      <c r="F43" s="52"/>
      <c r="G43" s="52"/>
      <c r="H43" s="52"/>
      <c r="I43" s="52"/>
      <c r="J43" s="38"/>
    </row>
    <row r="44" spans="2:10" ht="18.75" customHeight="1">
      <c r="B44" s="31"/>
      <c r="C44" s="2"/>
      <c r="D44" s="2"/>
      <c r="E44" s="53"/>
      <c r="F44" s="52"/>
      <c r="G44" s="52"/>
      <c r="H44" s="52"/>
      <c r="I44" s="52"/>
      <c r="J44" s="38"/>
    </row>
    <row r="45" spans="2:10" ht="18.75" customHeight="1">
      <c r="B45" s="31"/>
      <c r="C45" s="2"/>
      <c r="D45" s="2"/>
      <c r="E45" s="53"/>
      <c r="F45" s="52"/>
      <c r="G45" s="52"/>
      <c r="H45" s="52"/>
      <c r="I45" s="52"/>
      <c r="J45" s="38"/>
    </row>
    <row r="46" spans="2:10" ht="18.75" customHeight="1">
      <c r="B46" s="31"/>
      <c r="C46" s="2"/>
      <c r="D46" s="2"/>
      <c r="E46" s="53"/>
      <c r="F46" s="52"/>
      <c r="G46" s="52"/>
      <c r="H46" s="52"/>
      <c r="I46" s="52"/>
      <c r="J46" s="38"/>
    </row>
    <row r="47" spans="2:10" ht="18.75" customHeight="1">
      <c r="B47" s="31"/>
      <c r="C47" s="2"/>
      <c r="D47" s="2"/>
      <c r="E47" s="53"/>
      <c r="F47" s="52"/>
      <c r="G47" s="52"/>
      <c r="H47" s="52"/>
      <c r="I47" s="52"/>
      <c r="J47" s="38"/>
    </row>
    <row r="48" spans="2:10" ht="18.75" customHeight="1">
      <c r="B48" s="31"/>
      <c r="C48" s="2"/>
      <c r="D48" s="2"/>
      <c r="E48" s="53"/>
      <c r="F48" s="52"/>
      <c r="G48" s="52"/>
      <c r="H48" s="52"/>
      <c r="I48" s="52"/>
      <c r="J48" s="38"/>
    </row>
    <row r="49" spans="2:10" ht="18.75" customHeight="1">
      <c r="B49" s="31"/>
      <c r="C49" s="2"/>
      <c r="D49" s="2"/>
      <c r="E49" s="53"/>
      <c r="F49" s="52"/>
      <c r="G49" s="52"/>
      <c r="H49" s="52"/>
      <c r="I49" s="52"/>
      <c r="J49" s="38"/>
    </row>
    <row r="50" spans="2:10" ht="18.75" customHeight="1">
      <c r="B50" s="31"/>
      <c r="C50" s="2"/>
      <c r="D50" s="2"/>
      <c r="E50" s="53"/>
      <c r="F50" s="52"/>
      <c r="G50" s="52"/>
      <c r="H50" s="52"/>
      <c r="I50" s="52"/>
      <c r="J50" s="38"/>
    </row>
    <row r="51" spans="2:10" ht="18.75" customHeight="1">
      <c r="B51" s="31"/>
      <c r="C51" s="2"/>
      <c r="D51" s="2"/>
      <c r="E51" s="53"/>
      <c r="F51" s="52"/>
      <c r="G51" s="52"/>
      <c r="H51" s="52"/>
      <c r="I51" s="52"/>
      <c r="J51" s="38"/>
    </row>
    <row r="52" spans="2:10" ht="18.75" customHeight="1">
      <c r="B52" s="31"/>
      <c r="C52" s="2"/>
      <c r="D52" s="2"/>
      <c r="E52" s="53"/>
      <c r="F52" s="52"/>
      <c r="G52" s="52"/>
      <c r="H52" s="52"/>
      <c r="I52" s="52"/>
      <c r="J52" s="38"/>
    </row>
    <row r="53" spans="2:10" ht="18.75" customHeight="1">
      <c r="B53" s="31"/>
      <c r="C53" s="2"/>
      <c r="D53" s="2"/>
      <c r="E53" s="53"/>
      <c r="F53" s="52"/>
      <c r="G53" s="52"/>
      <c r="H53" s="52"/>
      <c r="I53" s="52"/>
      <c r="J53" s="38"/>
    </row>
    <row r="54" spans="2:10" ht="18.75" customHeight="1">
      <c r="B54" s="31"/>
      <c r="C54" s="2"/>
      <c r="D54" s="2"/>
      <c r="E54" s="53"/>
      <c r="F54" s="52"/>
      <c r="G54" s="52"/>
      <c r="H54" s="52"/>
      <c r="I54" s="52"/>
      <c r="J54" s="38"/>
    </row>
    <row r="55" spans="2:10" ht="18.75" customHeight="1">
      <c r="B55" s="31"/>
      <c r="C55" s="2"/>
      <c r="D55" s="2"/>
      <c r="E55" s="53"/>
      <c r="F55" s="52"/>
      <c r="G55" s="52"/>
      <c r="H55" s="52"/>
      <c r="I55" s="52"/>
      <c r="J55" s="38"/>
    </row>
    <row r="56" spans="2:10" ht="18.75" customHeight="1">
      <c r="B56" s="31"/>
      <c r="C56" s="2"/>
      <c r="D56" s="2"/>
      <c r="E56" s="53"/>
      <c r="F56" s="52"/>
      <c r="G56" s="52"/>
      <c r="H56" s="52"/>
      <c r="I56" s="52"/>
      <c r="J56" s="38"/>
    </row>
    <row r="57" spans="2:10" ht="18.75" customHeight="1">
      <c r="B57" s="31"/>
      <c r="C57" s="2"/>
      <c r="D57" s="2"/>
      <c r="E57" s="53"/>
      <c r="F57" s="52"/>
      <c r="G57" s="52"/>
      <c r="H57" s="52"/>
      <c r="I57" s="52"/>
      <c r="J57" s="38"/>
    </row>
    <row r="58" spans="2:10" ht="18.75" customHeight="1">
      <c r="B58" s="31"/>
      <c r="C58" s="2"/>
      <c r="D58" s="2"/>
      <c r="E58" s="53"/>
      <c r="F58" s="52"/>
      <c r="G58" s="52"/>
      <c r="H58" s="52"/>
      <c r="I58" s="52"/>
      <c r="J58" s="38"/>
    </row>
    <row r="59" spans="2:10" ht="18.75" customHeight="1">
      <c r="B59" s="31"/>
      <c r="C59" s="2"/>
      <c r="D59" s="2"/>
      <c r="E59" s="53"/>
      <c r="F59" s="52"/>
      <c r="G59" s="52"/>
      <c r="H59" s="52"/>
      <c r="I59" s="52"/>
      <c r="J59" s="38"/>
    </row>
    <row r="60" spans="2:10" ht="18.75" customHeight="1">
      <c r="B60" s="31"/>
      <c r="C60" s="2"/>
      <c r="D60" s="2"/>
      <c r="E60" s="53"/>
      <c r="F60" s="52"/>
      <c r="G60" s="52"/>
      <c r="H60" s="52"/>
      <c r="I60" s="52"/>
      <c r="J60" s="38"/>
    </row>
    <row r="61" spans="2:10" ht="18.75" customHeight="1">
      <c r="B61" s="31"/>
      <c r="C61" s="2"/>
      <c r="D61" s="2"/>
      <c r="E61" s="53"/>
      <c r="F61" s="52"/>
      <c r="G61" s="52"/>
      <c r="H61" s="52"/>
      <c r="I61" s="52"/>
      <c r="J61" s="38"/>
    </row>
    <row r="62" spans="2:10" ht="18.75" customHeight="1">
      <c r="B62" s="31"/>
      <c r="C62" s="2"/>
      <c r="D62" s="2"/>
      <c r="E62" s="53"/>
      <c r="F62" s="52"/>
      <c r="G62" s="52"/>
      <c r="H62" s="52"/>
      <c r="I62" s="52"/>
      <c r="J62" s="38"/>
    </row>
    <row r="63" spans="2:10" ht="18.75" customHeight="1">
      <c r="B63" s="31"/>
      <c r="C63" s="2"/>
      <c r="D63" s="2"/>
      <c r="E63" s="53"/>
      <c r="F63" s="52"/>
      <c r="G63" s="52"/>
      <c r="H63" s="52"/>
      <c r="I63" s="52"/>
      <c r="J63" s="38"/>
    </row>
    <row r="64" spans="2:10" ht="18.75" customHeight="1">
      <c r="B64" s="31"/>
      <c r="C64" s="2"/>
      <c r="D64" s="2"/>
      <c r="E64" s="53"/>
      <c r="F64" s="52"/>
      <c r="G64" s="52"/>
      <c r="H64" s="52"/>
      <c r="I64" s="52"/>
      <c r="J64" s="38"/>
    </row>
    <row r="65" spans="2:10" ht="18.75" customHeight="1">
      <c r="B65" s="31"/>
      <c r="C65" s="2"/>
      <c r="D65" s="2"/>
      <c r="E65" s="53"/>
      <c r="F65" s="52"/>
      <c r="G65" s="52"/>
      <c r="H65" s="52"/>
      <c r="I65" s="52"/>
      <c r="J65" s="38"/>
    </row>
    <row r="66" spans="2:10" ht="18.75" customHeight="1">
      <c r="B66" s="31"/>
      <c r="C66" s="2"/>
      <c r="D66" s="2"/>
      <c r="E66" s="53"/>
      <c r="F66" s="52"/>
      <c r="G66" s="52"/>
      <c r="H66" s="52"/>
      <c r="I66" s="52"/>
      <c r="J66" s="38"/>
    </row>
    <row r="67" spans="2:10" ht="18.75" customHeight="1">
      <c r="B67" s="31"/>
      <c r="C67" s="2"/>
      <c r="D67" s="2"/>
      <c r="E67" s="53"/>
      <c r="F67" s="52"/>
      <c r="G67" s="52"/>
      <c r="H67" s="52"/>
      <c r="I67" s="52"/>
      <c r="J67" s="38"/>
    </row>
    <row r="68" spans="2:10" ht="18.75" customHeight="1">
      <c r="B68" s="31"/>
      <c r="C68" s="2"/>
      <c r="D68" s="2"/>
      <c r="E68" s="53"/>
      <c r="F68" s="52"/>
      <c r="G68" s="52"/>
      <c r="H68" s="52"/>
      <c r="I68" s="52"/>
      <c r="J68" s="38"/>
    </row>
    <row r="69" spans="2:10" s="5" customFormat="1" ht="18.75" customHeight="1">
      <c r="B69" s="54"/>
      <c r="C69" s="55"/>
      <c r="D69" s="55"/>
      <c r="E69" s="56"/>
      <c r="F69" s="57"/>
      <c r="G69" s="57"/>
      <c r="H69" s="57"/>
      <c r="I69" s="57"/>
      <c r="J69" s="57"/>
    </row>
    <row r="70" spans="2:10" s="5" customFormat="1" ht="18.75" customHeight="1">
      <c r="B70" s="54"/>
      <c r="C70" s="55"/>
      <c r="D70" s="55"/>
      <c r="E70" s="56"/>
      <c r="F70" s="57"/>
      <c r="G70" s="57"/>
      <c r="H70" s="57"/>
      <c r="I70" s="57"/>
      <c r="J70" s="57"/>
    </row>
    <row r="71" spans="2:10" s="5" customFormat="1" ht="18.75" customHeight="1">
      <c r="B71" s="54"/>
      <c r="C71" s="55"/>
      <c r="D71" s="55"/>
      <c r="E71" s="56"/>
      <c r="F71" s="57"/>
      <c r="G71" s="57"/>
      <c r="H71" s="57"/>
      <c r="I71" s="57"/>
      <c r="J71" s="57"/>
    </row>
    <row r="72" spans="2:10" s="5" customFormat="1" ht="18.75" customHeight="1">
      <c r="B72" s="54"/>
      <c r="C72" s="55"/>
      <c r="D72" s="55"/>
      <c r="E72" s="56"/>
      <c r="F72" s="57"/>
      <c r="G72" s="57"/>
      <c r="H72" s="57"/>
      <c r="I72" s="57"/>
      <c r="J72" s="57"/>
    </row>
    <row r="73" spans="2:10" s="5" customFormat="1" ht="18.75" customHeight="1">
      <c r="B73" s="54"/>
      <c r="C73" s="55"/>
      <c r="D73" s="55"/>
      <c r="E73" s="56"/>
      <c r="F73" s="57"/>
      <c r="G73" s="57"/>
      <c r="H73" s="57"/>
      <c r="I73" s="57"/>
      <c r="J73" s="57"/>
    </row>
    <row r="74" spans="2:10" s="58" customFormat="1" ht="18.75" customHeight="1">
      <c r="B74" s="59"/>
      <c r="C74" s="60"/>
      <c r="D74" s="60"/>
      <c r="E74" s="61"/>
      <c r="F74" s="62"/>
      <c r="G74" s="62"/>
      <c r="H74" s="62"/>
      <c r="I74" s="62"/>
      <c r="J74" s="62"/>
    </row>
    <row r="75" spans="2:10" s="63" customFormat="1" ht="18.75" customHeight="1">
      <c r="B75" s="59"/>
      <c r="C75" s="64"/>
      <c r="D75" s="64"/>
      <c r="E75" s="64"/>
      <c r="F75" s="62"/>
      <c r="G75" s="62"/>
      <c r="H75" s="62"/>
      <c r="I75" s="62"/>
      <c r="J75" s="62"/>
    </row>
    <row r="76" spans="2:17" s="63" customFormat="1" ht="13.5">
      <c r="B76" s="64"/>
      <c r="C76" s="65"/>
      <c r="D76" s="65" t="s">
        <v>20</v>
      </c>
      <c r="E76" s="64"/>
      <c r="F76" s="64"/>
      <c r="G76" s="64"/>
      <c r="H76" s="64"/>
      <c r="I76" s="64"/>
      <c r="J76" s="64"/>
      <c r="L76" s="65" t="s">
        <v>21</v>
      </c>
      <c r="M76" s="64"/>
      <c r="N76" s="64"/>
      <c r="O76" s="64"/>
      <c r="P76" s="64"/>
      <c r="Q76" s="64"/>
    </row>
    <row r="77" spans="2:18" s="63" customFormat="1" ht="13.5">
      <c r="B77" s="64"/>
      <c r="C77" s="64"/>
      <c r="D77" s="66">
        <v>0</v>
      </c>
      <c r="E77" s="59">
        <v>100</v>
      </c>
      <c r="F77" s="59">
        <v>200</v>
      </c>
      <c r="G77" s="59">
        <v>300</v>
      </c>
      <c r="H77" s="59">
        <v>400</v>
      </c>
      <c r="I77" s="59">
        <v>500</v>
      </c>
      <c r="J77" s="59">
        <v>600</v>
      </c>
      <c r="L77" s="66"/>
      <c r="M77" s="59">
        <v>100</v>
      </c>
      <c r="N77" s="59">
        <v>200</v>
      </c>
      <c r="O77" s="59">
        <v>300</v>
      </c>
      <c r="P77" s="59">
        <v>400</v>
      </c>
      <c r="Q77" s="59">
        <v>500</v>
      </c>
      <c r="R77" s="59">
        <v>600</v>
      </c>
    </row>
    <row r="78" spans="2:18" s="63" customFormat="1" ht="13.5">
      <c r="B78" s="64"/>
      <c r="C78" s="67">
        <v>0</v>
      </c>
      <c r="D78" s="63">
        <f>C11</f>
        <v>1072.8000000000002</v>
      </c>
      <c r="E78" s="64">
        <f aca="true" t="shared" si="12" ref="E78:J78">D11</f>
        <v>993.5999999999999</v>
      </c>
      <c r="F78" s="64">
        <f t="shared" si="12"/>
        <v>913.2</v>
      </c>
      <c r="G78" s="64">
        <f t="shared" si="12"/>
        <v>832.8000000000001</v>
      </c>
      <c r="H78" s="64">
        <f t="shared" si="12"/>
        <v>753.6</v>
      </c>
      <c r="I78" s="64">
        <f t="shared" si="12"/>
        <v>673.2</v>
      </c>
      <c r="J78" s="64">
        <f t="shared" si="12"/>
        <v>592.8</v>
      </c>
      <c r="L78" s="67">
        <v>0</v>
      </c>
      <c r="M78" s="64">
        <f>E78-D78</f>
        <v>-79.20000000000027</v>
      </c>
      <c r="N78" s="64">
        <f>F78-D78</f>
        <v>-159.60000000000014</v>
      </c>
      <c r="O78" s="64">
        <f>G78-D78</f>
        <v>-240.0000000000001</v>
      </c>
      <c r="P78" s="64">
        <f>H78-D78</f>
        <v>-319.20000000000016</v>
      </c>
      <c r="Q78" s="64">
        <f>I78-D78</f>
        <v>-399.60000000000014</v>
      </c>
      <c r="R78" s="64">
        <f>J78-D78</f>
        <v>-480.0000000000002</v>
      </c>
    </row>
    <row r="79" spans="2:18" s="63" customFormat="1" ht="13.5">
      <c r="B79" s="64"/>
      <c r="C79" s="64">
        <v>100</v>
      </c>
      <c r="D79" s="63">
        <f aca="true" t="shared" si="13" ref="D79:D113">D78+10</f>
        <v>1082.8000000000002</v>
      </c>
      <c r="E79" s="64">
        <f>C79+$D$11</f>
        <v>1093.6</v>
      </c>
      <c r="F79" s="64">
        <f>C79+$E$11</f>
        <v>1013.2</v>
      </c>
      <c r="G79" s="64">
        <f>C79+$F$11</f>
        <v>932.8000000000001</v>
      </c>
      <c r="H79" s="64">
        <f>C79+$G$11</f>
        <v>853.6</v>
      </c>
      <c r="I79" s="64">
        <f>C79+$H$11</f>
        <v>773.2</v>
      </c>
      <c r="J79" s="64">
        <f aca="true" t="shared" si="14" ref="J79:J84">C79+$I$11</f>
        <v>692.8</v>
      </c>
      <c r="L79" s="67">
        <v>100</v>
      </c>
      <c r="M79" s="64">
        <f aca="true" t="shared" si="15" ref="M79:M87">E79-D79</f>
        <v>10.799999999999727</v>
      </c>
      <c r="N79" s="64">
        <f aca="true" t="shared" si="16" ref="N79:N87">F79-D79</f>
        <v>-69.60000000000014</v>
      </c>
      <c r="O79" s="64">
        <f aca="true" t="shared" si="17" ref="O79:O87">G79-D79</f>
        <v>-150.0000000000001</v>
      </c>
      <c r="P79" s="64">
        <f aca="true" t="shared" si="18" ref="P79:P87">H79-D79</f>
        <v>-229.20000000000016</v>
      </c>
      <c r="Q79" s="64">
        <f aca="true" t="shared" si="19" ref="Q79:Q87">I79-D79</f>
        <v>-309.60000000000014</v>
      </c>
      <c r="R79" s="64">
        <f aca="true" t="shared" si="20" ref="R79:R87">J79-D79</f>
        <v>-390.0000000000002</v>
      </c>
    </row>
    <row r="80" spans="2:18" s="68" customFormat="1" ht="13.5">
      <c r="B80" s="69"/>
      <c r="C80" s="67">
        <v>200</v>
      </c>
      <c r="D80" s="63">
        <f t="shared" si="13"/>
        <v>1092.8000000000002</v>
      </c>
      <c r="E80" s="63">
        <f>E79+10</f>
        <v>1103.6</v>
      </c>
      <c r="F80" s="63">
        <f>F79+100</f>
        <v>1113.2</v>
      </c>
      <c r="G80" s="64">
        <f>C80+$F$11</f>
        <v>1032.8000000000002</v>
      </c>
      <c r="H80" s="64">
        <f>C80+$G$11</f>
        <v>953.6</v>
      </c>
      <c r="I80" s="64">
        <f>C80+$H$11</f>
        <v>873.2</v>
      </c>
      <c r="J80" s="64">
        <f t="shared" si="14"/>
        <v>792.8</v>
      </c>
      <c r="L80" s="64">
        <v>200</v>
      </c>
      <c r="M80" s="64">
        <f t="shared" si="15"/>
        <v>10.799999999999727</v>
      </c>
      <c r="N80" s="64">
        <f t="shared" si="16"/>
        <v>20.399999999999864</v>
      </c>
      <c r="O80" s="64">
        <f t="shared" si="17"/>
        <v>-60</v>
      </c>
      <c r="P80" s="64">
        <f t="shared" si="18"/>
        <v>-139.20000000000016</v>
      </c>
      <c r="Q80" s="64">
        <f t="shared" si="19"/>
        <v>-219.60000000000014</v>
      </c>
      <c r="R80" s="64">
        <f t="shared" si="20"/>
        <v>-300.0000000000002</v>
      </c>
    </row>
    <row r="81" spans="2:18" s="63" customFormat="1" ht="13.5">
      <c r="B81" s="64"/>
      <c r="C81" s="67">
        <v>300</v>
      </c>
      <c r="D81" s="63">
        <f t="shared" si="13"/>
        <v>1102.8000000000002</v>
      </c>
      <c r="E81" s="63">
        <f aca="true" t="shared" si="21" ref="E81:E113">E80+10</f>
        <v>1113.6</v>
      </c>
      <c r="F81" s="64">
        <f>F80+10</f>
        <v>1123.2</v>
      </c>
      <c r="G81" s="64">
        <f>C81+$F$11</f>
        <v>1132.8000000000002</v>
      </c>
      <c r="H81" s="64">
        <f>C81+$G$11</f>
        <v>1053.6</v>
      </c>
      <c r="I81" s="64">
        <f>C81+$H$11</f>
        <v>973.2</v>
      </c>
      <c r="J81" s="64">
        <f t="shared" si="14"/>
        <v>892.8</v>
      </c>
      <c r="L81" s="67">
        <v>300</v>
      </c>
      <c r="M81" s="64">
        <f t="shared" si="15"/>
        <v>10.799999999999727</v>
      </c>
      <c r="N81" s="64">
        <f t="shared" si="16"/>
        <v>20.399999999999864</v>
      </c>
      <c r="O81" s="64">
        <f t="shared" si="17"/>
        <v>30</v>
      </c>
      <c r="P81" s="64">
        <f t="shared" si="18"/>
        <v>-49.20000000000027</v>
      </c>
      <c r="Q81" s="64">
        <f t="shared" si="19"/>
        <v>-129.60000000000014</v>
      </c>
      <c r="R81" s="64">
        <f t="shared" si="20"/>
        <v>-210.00000000000023</v>
      </c>
    </row>
    <row r="82" spans="2:18" s="63" customFormat="1" ht="13.5">
      <c r="B82" s="64"/>
      <c r="C82" s="67">
        <v>400</v>
      </c>
      <c r="D82" s="63">
        <f t="shared" si="13"/>
        <v>1112.8000000000002</v>
      </c>
      <c r="E82" s="63">
        <f t="shared" si="21"/>
        <v>1123.6</v>
      </c>
      <c r="F82" s="64">
        <f aca="true" t="shared" si="22" ref="F82:F115">F81+10</f>
        <v>1133.2</v>
      </c>
      <c r="G82" s="64">
        <f>G81+10</f>
        <v>1142.8000000000002</v>
      </c>
      <c r="H82" s="64">
        <f>C82+$G$11</f>
        <v>1153.6</v>
      </c>
      <c r="I82" s="64">
        <f>C82+$H$11</f>
        <v>1073.2</v>
      </c>
      <c r="J82" s="64">
        <f t="shared" si="14"/>
        <v>992.8</v>
      </c>
      <c r="L82" s="67">
        <v>400</v>
      </c>
      <c r="M82" s="64">
        <f t="shared" si="15"/>
        <v>10.799999999999727</v>
      </c>
      <c r="N82" s="64">
        <f t="shared" si="16"/>
        <v>20.399999999999864</v>
      </c>
      <c r="O82" s="64">
        <f t="shared" si="17"/>
        <v>30</v>
      </c>
      <c r="P82" s="64">
        <f t="shared" si="18"/>
        <v>40.79999999999973</v>
      </c>
      <c r="Q82" s="64">
        <f t="shared" si="19"/>
        <v>-39.600000000000136</v>
      </c>
      <c r="R82" s="64">
        <f t="shared" si="20"/>
        <v>-120.00000000000023</v>
      </c>
    </row>
    <row r="83" spans="2:18" s="63" customFormat="1" ht="13.5">
      <c r="B83" s="64"/>
      <c r="C83" s="67">
        <v>500</v>
      </c>
      <c r="D83" s="63">
        <f t="shared" si="13"/>
        <v>1122.8000000000002</v>
      </c>
      <c r="E83" s="63">
        <f t="shared" si="21"/>
        <v>1133.6</v>
      </c>
      <c r="F83" s="64">
        <f t="shared" si="22"/>
        <v>1143.2</v>
      </c>
      <c r="G83" s="64">
        <f aca="true" t="shared" si="23" ref="G83:G116">G82+10</f>
        <v>1152.8000000000002</v>
      </c>
      <c r="H83" s="64">
        <f>H82+10</f>
        <v>1163.6</v>
      </c>
      <c r="I83" s="64">
        <f>C83+$H$11</f>
        <v>1173.2</v>
      </c>
      <c r="J83" s="64">
        <f t="shared" si="14"/>
        <v>1092.8</v>
      </c>
      <c r="L83" s="67">
        <v>500</v>
      </c>
      <c r="M83" s="64">
        <f t="shared" si="15"/>
        <v>10.799999999999727</v>
      </c>
      <c r="N83" s="64">
        <f t="shared" si="16"/>
        <v>20.399999999999864</v>
      </c>
      <c r="O83" s="64">
        <f t="shared" si="17"/>
        <v>30</v>
      </c>
      <c r="P83" s="64">
        <f t="shared" si="18"/>
        <v>40.79999999999973</v>
      </c>
      <c r="Q83" s="64">
        <f t="shared" si="19"/>
        <v>50.399999999999864</v>
      </c>
      <c r="R83" s="64">
        <f t="shared" si="20"/>
        <v>-30.000000000000227</v>
      </c>
    </row>
    <row r="84" spans="2:18" s="63" customFormat="1" ht="13.5">
      <c r="B84" s="64"/>
      <c r="C84" s="67">
        <v>600</v>
      </c>
      <c r="D84" s="63">
        <f t="shared" si="13"/>
        <v>1132.8000000000002</v>
      </c>
      <c r="E84" s="63">
        <f t="shared" si="21"/>
        <v>1143.6</v>
      </c>
      <c r="F84" s="64">
        <f t="shared" si="22"/>
        <v>1153.2</v>
      </c>
      <c r="G84" s="64">
        <f t="shared" si="23"/>
        <v>1162.8000000000002</v>
      </c>
      <c r="H84" s="64">
        <f>H83+10</f>
        <v>1173.6</v>
      </c>
      <c r="I84" s="64">
        <f>I83+10</f>
        <v>1183.2</v>
      </c>
      <c r="J84" s="64">
        <f t="shared" si="14"/>
        <v>1192.8</v>
      </c>
      <c r="L84" s="67">
        <v>600</v>
      </c>
      <c r="M84" s="64">
        <f t="shared" si="15"/>
        <v>10.799999999999727</v>
      </c>
      <c r="N84" s="64">
        <f t="shared" si="16"/>
        <v>20.399999999999864</v>
      </c>
      <c r="O84" s="64">
        <f t="shared" si="17"/>
        <v>30</v>
      </c>
      <c r="P84" s="64">
        <f t="shared" si="18"/>
        <v>40.79999999999973</v>
      </c>
      <c r="Q84" s="64">
        <f t="shared" si="19"/>
        <v>50.399999999999864</v>
      </c>
      <c r="R84" s="64">
        <f t="shared" si="20"/>
        <v>59.99999999999977</v>
      </c>
    </row>
    <row r="85" spans="2:18" s="63" customFormat="1" ht="13.5">
      <c r="B85" s="64"/>
      <c r="C85" s="67">
        <v>700</v>
      </c>
      <c r="D85" s="63">
        <f t="shared" si="13"/>
        <v>1142.8000000000002</v>
      </c>
      <c r="E85" s="63">
        <f t="shared" si="21"/>
        <v>1153.6</v>
      </c>
      <c r="F85" s="64">
        <f t="shared" si="22"/>
        <v>1163.2</v>
      </c>
      <c r="G85" s="64">
        <f t="shared" si="23"/>
        <v>1172.8000000000002</v>
      </c>
      <c r="H85" s="64">
        <f>H84+10</f>
        <v>1183.6</v>
      </c>
      <c r="I85" s="64">
        <f>I84+10</f>
        <v>1193.2</v>
      </c>
      <c r="J85" s="64">
        <f>J84+10</f>
        <v>1202.8</v>
      </c>
      <c r="L85" s="67">
        <v>700</v>
      </c>
      <c r="M85" s="64">
        <f t="shared" si="15"/>
        <v>10.799999999999727</v>
      </c>
      <c r="N85" s="64">
        <f t="shared" si="16"/>
        <v>20.399999999999864</v>
      </c>
      <c r="O85" s="64">
        <f t="shared" si="17"/>
        <v>30</v>
      </c>
      <c r="P85" s="64">
        <f t="shared" si="18"/>
        <v>40.79999999999973</v>
      </c>
      <c r="Q85" s="64">
        <f t="shared" si="19"/>
        <v>50.399999999999864</v>
      </c>
      <c r="R85" s="64">
        <f t="shared" si="20"/>
        <v>59.99999999999977</v>
      </c>
    </row>
    <row r="86" spans="2:18" s="63" customFormat="1" ht="13.5">
      <c r="B86" s="64"/>
      <c r="C86" s="67">
        <v>800</v>
      </c>
      <c r="D86" s="63">
        <f t="shared" si="13"/>
        <v>1152.8000000000002</v>
      </c>
      <c r="E86" s="63">
        <f t="shared" si="21"/>
        <v>1163.6</v>
      </c>
      <c r="F86" s="64">
        <f t="shared" si="22"/>
        <v>1173.2</v>
      </c>
      <c r="G86" s="64">
        <f t="shared" si="23"/>
        <v>1182.8000000000002</v>
      </c>
      <c r="H86" s="64">
        <f aca="true" t="shared" si="24" ref="H86:H117">H85+10</f>
        <v>1193.6</v>
      </c>
      <c r="I86" s="64">
        <f aca="true" t="shared" si="25" ref="I86:I118">I85+10</f>
        <v>1203.2</v>
      </c>
      <c r="J86" s="64">
        <f aca="true" t="shared" si="26" ref="J86:J119">J85+10</f>
        <v>1212.8</v>
      </c>
      <c r="L86" s="67">
        <v>800</v>
      </c>
      <c r="M86" s="64">
        <f t="shared" si="15"/>
        <v>10.799999999999727</v>
      </c>
      <c r="N86" s="64">
        <f t="shared" si="16"/>
        <v>20.399999999999864</v>
      </c>
      <c r="O86" s="64">
        <f t="shared" si="17"/>
        <v>30</v>
      </c>
      <c r="P86" s="64">
        <f t="shared" si="18"/>
        <v>40.79999999999973</v>
      </c>
      <c r="Q86" s="64">
        <f t="shared" si="19"/>
        <v>50.399999999999864</v>
      </c>
      <c r="R86" s="64">
        <f t="shared" si="20"/>
        <v>59.99999999999977</v>
      </c>
    </row>
    <row r="87" spans="2:18" s="63" customFormat="1" ht="13.5">
      <c r="B87" s="64"/>
      <c r="C87" s="67">
        <v>900</v>
      </c>
      <c r="D87" s="63">
        <f t="shared" si="13"/>
        <v>1162.8000000000002</v>
      </c>
      <c r="E87" s="63">
        <f t="shared" si="21"/>
        <v>1173.6</v>
      </c>
      <c r="F87" s="64">
        <f t="shared" si="22"/>
        <v>1183.2</v>
      </c>
      <c r="G87" s="64">
        <f t="shared" si="23"/>
        <v>1192.8000000000002</v>
      </c>
      <c r="H87" s="64">
        <f t="shared" si="24"/>
        <v>1203.6</v>
      </c>
      <c r="I87" s="64">
        <f t="shared" si="25"/>
        <v>1213.2</v>
      </c>
      <c r="J87" s="64">
        <f t="shared" si="26"/>
        <v>1222.8</v>
      </c>
      <c r="L87" s="67">
        <v>900</v>
      </c>
      <c r="M87" s="64">
        <f t="shared" si="15"/>
        <v>10.799999999999727</v>
      </c>
      <c r="N87" s="64">
        <f t="shared" si="16"/>
        <v>20.399999999999864</v>
      </c>
      <c r="O87" s="64">
        <f t="shared" si="17"/>
        <v>30</v>
      </c>
      <c r="P87" s="64">
        <f t="shared" si="18"/>
        <v>40.79999999999973</v>
      </c>
      <c r="Q87" s="64">
        <f t="shared" si="19"/>
        <v>50.399999999999864</v>
      </c>
      <c r="R87" s="64">
        <f t="shared" si="20"/>
        <v>59.99999999999977</v>
      </c>
    </row>
    <row r="88" spans="2:18" s="63" customFormat="1" ht="13.5">
      <c r="B88" s="64"/>
      <c r="C88" s="67">
        <v>1000</v>
      </c>
      <c r="D88" s="63">
        <f t="shared" si="13"/>
        <v>1172.8000000000002</v>
      </c>
      <c r="E88" s="63">
        <f t="shared" si="21"/>
        <v>1183.6</v>
      </c>
      <c r="F88" s="64">
        <f t="shared" si="22"/>
        <v>1193.2</v>
      </c>
      <c r="G88" s="64">
        <f t="shared" si="23"/>
        <v>1202.8000000000002</v>
      </c>
      <c r="H88" s="64">
        <f t="shared" si="24"/>
        <v>1213.6</v>
      </c>
      <c r="I88" s="64">
        <f t="shared" si="25"/>
        <v>1223.2</v>
      </c>
      <c r="J88" s="64">
        <f t="shared" si="26"/>
        <v>1232.8</v>
      </c>
      <c r="L88" s="67">
        <v>1000</v>
      </c>
      <c r="M88" s="64">
        <f aca="true" t="shared" si="27" ref="M88:M107">E88-D88</f>
        <v>10.799999999999727</v>
      </c>
      <c r="N88" s="64">
        <f aca="true" t="shared" si="28" ref="N88:N107">F88-D88</f>
        <v>20.399999999999864</v>
      </c>
      <c r="O88" s="64">
        <f aca="true" t="shared" si="29" ref="O88:O107">G88-D88</f>
        <v>30</v>
      </c>
      <c r="P88" s="64">
        <f aca="true" t="shared" si="30" ref="P88:P107">H88-D88</f>
        <v>40.79999999999973</v>
      </c>
      <c r="Q88" s="64">
        <f aca="true" t="shared" si="31" ref="Q88:Q107">I88-D88</f>
        <v>50.399999999999864</v>
      </c>
      <c r="R88" s="64">
        <f aca="true" t="shared" si="32" ref="R88:R107">J88-D88</f>
        <v>59.99999999999977</v>
      </c>
    </row>
    <row r="89" spans="2:18" s="63" customFormat="1" ht="13.5">
      <c r="B89" s="64"/>
      <c r="C89" s="67">
        <v>1100</v>
      </c>
      <c r="D89" s="63">
        <f t="shared" si="13"/>
        <v>1182.8000000000002</v>
      </c>
      <c r="E89" s="63">
        <f t="shared" si="21"/>
        <v>1193.6</v>
      </c>
      <c r="F89" s="64">
        <f t="shared" si="22"/>
        <v>1203.2</v>
      </c>
      <c r="G89" s="64">
        <f t="shared" si="23"/>
        <v>1212.8000000000002</v>
      </c>
      <c r="H89" s="64">
        <f t="shared" si="24"/>
        <v>1223.6</v>
      </c>
      <c r="I89" s="64">
        <f t="shared" si="25"/>
        <v>1233.2</v>
      </c>
      <c r="J89" s="64">
        <f t="shared" si="26"/>
        <v>1242.8</v>
      </c>
      <c r="L89" s="67">
        <v>1100</v>
      </c>
      <c r="M89" s="64">
        <f t="shared" si="27"/>
        <v>10.799999999999727</v>
      </c>
      <c r="N89" s="64">
        <f t="shared" si="28"/>
        <v>20.399999999999864</v>
      </c>
      <c r="O89" s="64">
        <f t="shared" si="29"/>
        <v>30</v>
      </c>
      <c r="P89" s="64">
        <f t="shared" si="30"/>
        <v>40.79999999999973</v>
      </c>
      <c r="Q89" s="64">
        <f t="shared" si="31"/>
        <v>50.399999999999864</v>
      </c>
      <c r="R89" s="64">
        <f t="shared" si="32"/>
        <v>59.99999999999977</v>
      </c>
    </row>
    <row r="90" spans="2:18" s="63" customFormat="1" ht="13.5">
      <c r="B90" s="64"/>
      <c r="C90" s="67">
        <v>1200</v>
      </c>
      <c r="D90" s="63">
        <f t="shared" si="13"/>
        <v>1192.8000000000002</v>
      </c>
      <c r="E90" s="63">
        <f t="shared" si="21"/>
        <v>1203.6</v>
      </c>
      <c r="F90" s="64">
        <f t="shared" si="22"/>
        <v>1213.2</v>
      </c>
      <c r="G90" s="64">
        <f t="shared" si="23"/>
        <v>1222.8000000000002</v>
      </c>
      <c r="H90" s="64">
        <f t="shared" si="24"/>
        <v>1233.6</v>
      </c>
      <c r="I90" s="64">
        <f t="shared" si="25"/>
        <v>1243.2</v>
      </c>
      <c r="J90" s="64">
        <f t="shared" si="26"/>
        <v>1252.8</v>
      </c>
      <c r="L90" s="67">
        <v>1200</v>
      </c>
      <c r="M90" s="64">
        <f t="shared" si="27"/>
        <v>10.799999999999727</v>
      </c>
      <c r="N90" s="64">
        <f t="shared" si="28"/>
        <v>20.399999999999864</v>
      </c>
      <c r="O90" s="64">
        <f t="shared" si="29"/>
        <v>30</v>
      </c>
      <c r="P90" s="64">
        <f t="shared" si="30"/>
        <v>40.79999999999973</v>
      </c>
      <c r="Q90" s="64">
        <f t="shared" si="31"/>
        <v>50.399999999999864</v>
      </c>
      <c r="R90" s="64">
        <f t="shared" si="32"/>
        <v>59.99999999999977</v>
      </c>
    </row>
    <row r="91" spans="2:18" s="63" customFormat="1" ht="13.5">
      <c r="B91" s="64"/>
      <c r="C91" s="67">
        <v>1300</v>
      </c>
      <c r="D91" s="63">
        <f t="shared" si="13"/>
        <v>1202.8000000000002</v>
      </c>
      <c r="E91" s="63">
        <f t="shared" si="21"/>
        <v>1213.6</v>
      </c>
      <c r="F91" s="64">
        <f t="shared" si="22"/>
        <v>1223.2</v>
      </c>
      <c r="G91" s="64">
        <f t="shared" si="23"/>
        <v>1232.8000000000002</v>
      </c>
      <c r="H91" s="64">
        <f t="shared" si="24"/>
        <v>1243.6</v>
      </c>
      <c r="I91" s="64">
        <f t="shared" si="25"/>
        <v>1253.2</v>
      </c>
      <c r="J91" s="64">
        <f t="shared" si="26"/>
        <v>1262.8</v>
      </c>
      <c r="L91" s="67">
        <v>1300</v>
      </c>
      <c r="M91" s="64">
        <f t="shared" si="27"/>
        <v>10.799999999999727</v>
      </c>
      <c r="N91" s="64">
        <f t="shared" si="28"/>
        <v>20.399999999999864</v>
      </c>
      <c r="O91" s="64">
        <f t="shared" si="29"/>
        <v>30</v>
      </c>
      <c r="P91" s="64">
        <f t="shared" si="30"/>
        <v>40.79999999999973</v>
      </c>
      <c r="Q91" s="64">
        <f t="shared" si="31"/>
        <v>50.399999999999864</v>
      </c>
      <c r="R91" s="64">
        <f t="shared" si="32"/>
        <v>59.99999999999977</v>
      </c>
    </row>
    <row r="92" spans="2:18" s="63" customFormat="1" ht="13.5">
      <c r="B92" s="64"/>
      <c r="C92" s="67">
        <v>1400</v>
      </c>
      <c r="D92" s="63">
        <f t="shared" si="13"/>
        <v>1212.8000000000002</v>
      </c>
      <c r="E92" s="63">
        <f t="shared" si="21"/>
        <v>1223.6</v>
      </c>
      <c r="F92" s="64">
        <f t="shared" si="22"/>
        <v>1233.2</v>
      </c>
      <c r="G92" s="64">
        <f t="shared" si="23"/>
        <v>1242.8000000000002</v>
      </c>
      <c r="H92" s="64">
        <f t="shared" si="24"/>
        <v>1253.6</v>
      </c>
      <c r="I92" s="64">
        <f t="shared" si="25"/>
        <v>1263.2</v>
      </c>
      <c r="J92" s="64">
        <f t="shared" si="26"/>
        <v>1272.8</v>
      </c>
      <c r="L92" s="67">
        <v>1400</v>
      </c>
      <c r="M92" s="64">
        <f t="shared" si="27"/>
        <v>10.799999999999727</v>
      </c>
      <c r="N92" s="64">
        <f t="shared" si="28"/>
        <v>20.399999999999864</v>
      </c>
      <c r="O92" s="64">
        <f t="shared" si="29"/>
        <v>30</v>
      </c>
      <c r="P92" s="64">
        <f t="shared" si="30"/>
        <v>40.79999999999973</v>
      </c>
      <c r="Q92" s="64">
        <f t="shared" si="31"/>
        <v>50.399999999999864</v>
      </c>
      <c r="R92" s="64">
        <f t="shared" si="32"/>
        <v>59.99999999999977</v>
      </c>
    </row>
    <row r="93" spans="2:18" s="63" customFormat="1" ht="13.5">
      <c r="B93" s="64"/>
      <c r="C93" s="67">
        <v>1500</v>
      </c>
      <c r="D93" s="63">
        <f t="shared" si="13"/>
        <v>1222.8000000000002</v>
      </c>
      <c r="E93" s="63">
        <f t="shared" si="21"/>
        <v>1233.6</v>
      </c>
      <c r="F93" s="64">
        <f t="shared" si="22"/>
        <v>1243.2</v>
      </c>
      <c r="G93" s="64">
        <f t="shared" si="23"/>
        <v>1252.8000000000002</v>
      </c>
      <c r="H93" s="64">
        <f t="shared" si="24"/>
        <v>1263.6</v>
      </c>
      <c r="I93" s="64">
        <f t="shared" si="25"/>
        <v>1273.2</v>
      </c>
      <c r="J93" s="64">
        <f t="shared" si="26"/>
        <v>1282.8</v>
      </c>
      <c r="L93" s="67">
        <v>1500</v>
      </c>
      <c r="M93" s="64">
        <f t="shared" si="27"/>
        <v>10.799999999999727</v>
      </c>
      <c r="N93" s="64">
        <f t="shared" si="28"/>
        <v>20.399999999999864</v>
      </c>
      <c r="O93" s="64">
        <f t="shared" si="29"/>
        <v>30</v>
      </c>
      <c r="P93" s="64">
        <f t="shared" si="30"/>
        <v>40.79999999999973</v>
      </c>
      <c r="Q93" s="64">
        <f t="shared" si="31"/>
        <v>50.399999999999864</v>
      </c>
      <c r="R93" s="64">
        <f t="shared" si="32"/>
        <v>59.99999999999977</v>
      </c>
    </row>
    <row r="94" spans="2:18" s="63" customFormat="1" ht="13.5">
      <c r="B94" s="64"/>
      <c r="C94" s="67">
        <v>1600</v>
      </c>
      <c r="D94" s="63">
        <f t="shared" si="13"/>
        <v>1232.8000000000002</v>
      </c>
      <c r="E94" s="63">
        <f t="shared" si="21"/>
        <v>1243.6</v>
      </c>
      <c r="F94" s="64">
        <f t="shared" si="22"/>
        <v>1253.2</v>
      </c>
      <c r="G94" s="64">
        <f t="shared" si="23"/>
        <v>1262.8000000000002</v>
      </c>
      <c r="H94" s="64">
        <f t="shared" si="24"/>
        <v>1273.6</v>
      </c>
      <c r="I94" s="64">
        <f t="shared" si="25"/>
        <v>1283.2</v>
      </c>
      <c r="J94" s="64">
        <f t="shared" si="26"/>
        <v>1292.8</v>
      </c>
      <c r="L94" s="67">
        <v>1600</v>
      </c>
      <c r="M94" s="64">
        <f t="shared" si="27"/>
        <v>10.799999999999727</v>
      </c>
      <c r="N94" s="64">
        <f t="shared" si="28"/>
        <v>20.399999999999864</v>
      </c>
      <c r="O94" s="64">
        <f t="shared" si="29"/>
        <v>30</v>
      </c>
      <c r="P94" s="64">
        <f t="shared" si="30"/>
        <v>40.79999999999973</v>
      </c>
      <c r="Q94" s="64">
        <f t="shared" si="31"/>
        <v>50.399999999999864</v>
      </c>
      <c r="R94" s="64">
        <f t="shared" si="32"/>
        <v>59.99999999999977</v>
      </c>
    </row>
    <row r="95" spans="2:18" s="63" customFormat="1" ht="13.5">
      <c r="B95" s="64"/>
      <c r="C95" s="67">
        <v>1700</v>
      </c>
      <c r="D95" s="63">
        <f t="shared" si="13"/>
        <v>1242.8000000000002</v>
      </c>
      <c r="E95" s="63">
        <f t="shared" si="21"/>
        <v>1253.6</v>
      </c>
      <c r="F95" s="64">
        <f t="shared" si="22"/>
        <v>1263.2</v>
      </c>
      <c r="G95" s="64">
        <f t="shared" si="23"/>
        <v>1272.8000000000002</v>
      </c>
      <c r="H95" s="64">
        <f t="shared" si="24"/>
        <v>1283.6</v>
      </c>
      <c r="I95" s="64">
        <f t="shared" si="25"/>
        <v>1293.2</v>
      </c>
      <c r="J95" s="64">
        <f t="shared" si="26"/>
        <v>1302.8</v>
      </c>
      <c r="L95" s="67">
        <v>1700</v>
      </c>
      <c r="M95" s="64">
        <f t="shared" si="27"/>
        <v>10.799999999999727</v>
      </c>
      <c r="N95" s="64">
        <f t="shared" si="28"/>
        <v>20.399999999999864</v>
      </c>
      <c r="O95" s="64">
        <f t="shared" si="29"/>
        <v>30</v>
      </c>
      <c r="P95" s="64">
        <f t="shared" si="30"/>
        <v>40.79999999999973</v>
      </c>
      <c r="Q95" s="64">
        <f t="shared" si="31"/>
        <v>50.399999999999864</v>
      </c>
      <c r="R95" s="64">
        <f t="shared" si="32"/>
        <v>59.99999999999977</v>
      </c>
    </row>
    <row r="96" spans="2:18" s="63" customFormat="1" ht="13.5">
      <c r="B96" s="64"/>
      <c r="C96" s="67">
        <v>1800</v>
      </c>
      <c r="D96" s="63">
        <f t="shared" si="13"/>
        <v>1252.8000000000002</v>
      </c>
      <c r="E96" s="63">
        <f t="shared" si="21"/>
        <v>1263.6</v>
      </c>
      <c r="F96" s="64">
        <f t="shared" si="22"/>
        <v>1273.2</v>
      </c>
      <c r="G96" s="64">
        <f t="shared" si="23"/>
        <v>1282.8000000000002</v>
      </c>
      <c r="H96" s="64">
        <f t="shared" si="24"/>
        <v>1293.6</v>
      </c>
      <c r="I96" s="64">
        <f t="shared" si="25"/>
        <v>1303.2</v>
      </c>
      <c r="J96" s="64">
        <f t="shared" si="26"/>
        <v>1312.8</v>
      </c>
      <c r="L96" s="67">
        <v>1800</v>
      </c>
      <c r="M96" s="64">
        <f t="shared" si="27"/>
        <v>10.799999999999727</v>
      </c>
      <c r="N96" s="64">
        <f t="shared" si="28"/>
        <v>20.399999999999864</v>
      </c>
      <c r="O96" s="64">
        <f t="shared" si="29"/>
        <v>30</v>
      </c>
      <c r="P96" s="64">
        <f t="shared" si="30"/>
        <v>40.79999999999973</v>
      </c>
      <c r="Q96" s="64">
        <f t="shared" si="31"/>
        <v>50.399999999999864</v>
      </c>
      <c r="R96" s="64">
        <f t="shared" si="32"/>
        <v>59.99999999999977</v>
      </c>
    </row>
    <row r="97" spans="2:18" s="63" customFormat="1" ht="13.5">
      <c r="B97" s="64"/>
      <c r="C97" s="67">
        <v>1900</v>
      </c>
      <c r="D97" s="63">
        <f t="shared" si="13"/>
        <v>1262.8000000000002</v>
      </c>
      <c r="E97" s="63">
        <f t="shared" si="21"/>
        <v>1273.6</v>
      </c>
      <c r="F97" s="64">
        <f t="shared" si="22"/>
        <v>1283.2</v>
      </c>
      <c r="G97" s="64">
        <f t="shared" si="23"/>
        <v>1292.8000000000002</v>
      </c>
      <c r="H97" s="64">
        <f t="shared" si="24"/>
        <v>1303.6</v>
      </c>
      <c r="I97" s="64">
        <f t="shared" si="25"/>
        <v>1313.2</v>
      </c>
      <c r="J97" s="64">
        <f t="shared" si="26"/>
        <v>1322.8</v>
      </c>
      <c r="L97" s="67">
        <v>1900</v>
      </c>
      <c r="M97" s="64">
        <f t="shared" si="27"/>
        <v>10.799999999999727</v>
      </c>
      <c r="N97" s="64">
        <f t="shared" si="28"/>
        <v>20.399999999999864</v>
      </c>
      <c r="O97" s="64">
        <f t="shared" si="29"/>
        <v>30</v>
      </c>
      <c r="P97" s="64">
        <f t="shared" si="30"/>
        <v>40.79999999999973</v>
      </c>
      <c r="Q97" s="64">
        <f t="shared" si="31"/>
        <v>50.399999999999864</v>
      </c>
      <c r="R97" s="64">
        <f t="shared" si="32"/>
        <v>59.99999999999977</v>
      </c>
    </row>
    <row r="98" spans="2:18" s="63" customFormat="1" ht="13.5">
      <c r="B98" s="64"/>
      <c r="C98" s="67">
        <v>2000</v>
      </c>
      <c r="D98" s="63">
        <f t="shared" si="13"/>
        <v>1272.8000000000002</v>
      </c>
      <c r="E98" s="63">
        <f t="shared" si="21"/>
        <v>1283.6</v>
      </c>
      <c r="F98" s="64">
        <f t="shared" si="22"/>
        <v>1293.2</v>
      </c>
      <c r="G98" s="64">
        <f t="shared" si="23"/>
        <v>1302.8000000000002</v>
      </c>
      <c r="H98" s="64">
        <f t="shared" si="24"/>
        <v>1313.6</v>
      </c>
      <c r="I98" s="64">
        <f t="shared" si="25"/>
        <v>1323.2</v>
      </c>
      <c r="J98" s="64">
        <f t="shared" si="26"/>
        <v>1332.8</v>
      </c>
      <c r="L98" s="67">
        <v>2000</v>
      </c>
      <c r="M98" s="64">
        <f t="shared" si="27"/>
        <v>10.799999999999727</v>
      </c>
      <c r="N98" s="64">
        <f t="shared" si="28"/>
        <v>20.399999999999864</v>
      </c>
      <c r="O98" s="64">
        <f t="shared" si="29"/>
        <v>30</v>
      </c>
      <c r="P98" s="64">
        <f t="shared" si="30"/>
        <v>40.79999999999973</v>
      </c>
      <c r="Q98" s="64">
        <f t="shared" si="31"/>
        <v>50.399999999999864</v>
      </c>
      <c r="R98" s="64">
        <f t="shared" si="32"/>
        <v>59.99999999999977</v>
      </c>
    </row>
    <row r="99" spans="2:18" s="63" customFormat="1" ht="13.5">
      <c r="B99" s="64"/>
      <c r="C99" s="67">
        <v>2100</v>
      </c>
      <c r="D99" s="63">
        <f t="shared" si="13"/>
        <v>1282.8000000000002</v>
      </c>
      <c r="E99" s="63">
        <f t="shared" si="21"/>
        <v>1293.6</v>
      </c>
      <c r="F99" s="64">
        <f t="shared" si="22"/>
        <v>1303.2</v>
      </c>
      <c r="G99" s="64">
        <f t="shared" si="23"/>
        <v>1312.8000000000002</v>
      </c>
      <c r="H99" s="64">
        <f t="shared" si="24"/>
        <v>1323.6</v>
      </c>
      <c r="I99" s="64">
        <f t="shared" si="25"/>
        <v>1333.2</v>
      </c>
      <c r="J99" s="64">
        <f t="shared" si="26"/>
        <v>1342.8</v>
      </c>
      <c r="L99" s="67">
        <v>2100</v>
      </c>
      <c r="M99" s="64">
        <f t="shared" si="27"/>
        <v>10.799999999999727</v>
      </c>
      <c r="N99" s="64">
        <f t="shared" si="28"/>
        <v>20.399999999999864</v>
      </c>
      <c r="O99" s="64">
        <f t="shared" si="29"/>
        <v>30</v>
      </c>
      <c r="P99" s="64">
        <f t="shared" si="30"/>
        <v>40.79999999999973</v>
      </c>
      <c r="Q99" s="64">
        <f t="shared" si="31"/>
        <v>50.399999999999864</v>
      </c>
      <c r="R99" s="64">
        <f t="shared" si="32"/>
        <v>59.99999999999977</v>
      </c>
    </row>
    <row r="100" spans="2:18" s="63" customFormat="1" ht="13.5">
      <c r="B100" s="64"/>
      <c r="C100" s="67">
        <v>2200</v>
      </c>
      <c r="D100" s="63">
        <f t="shared" si="13"/>
        <v>1292.8000000000002</v>
      </c>
      <c r="E100" s="63">
        <f t="shared" si="21"/>
        <v>1303.6</v>
      </c>
      <c r="F100" s="64">
        <f t="shared" si="22"/>
        <v>1313.2</v>
      </c>
      <c r="G100" s="64">
        <f t="shared" si="23"/>
        <v>1322.8000000000002</v>
      </c>
      <c r="H100" s="64">
        <f t="shared" si="24"/>
        <v>1333.6</v>
      </c>
      <c r="I100" s="64">
        <f t="shared" si="25"/>
        <v>1343.2</v>
      </c>
      <c r="J100" s="64">
        <f t="shared" si="26"/>
        <v>1352.8</v>
      </c>
      <c r="L100" s="67">
        <v>2200</v>
      </c>
      <c r="M100" s="64">
        <f t="shared" si="27"/>
        <v>10.799999999999727</v>
      </c>
      <c r="N100" s="64">
        <f t="shared" si="28"/>
        <v>20.399999999999864</v>
      </c>
      <c r="O100" s="64">
        <f t="shared" si="29"/>
        <v>30</v>
      </c>
      <c r="P100" s="64">
        <f t="shared" si="30"/>
        <v>40.79999999999973</v>
      </c>
      <c r="Q100" s="64">
        <f t="shared" si="31"/>
        <v>50.399999999999864</v>
      </c>
      <c r="R100" s="64">
        <f t="shared" si="32"/>
        <v>59.99999999999977</v>
      </c>
    </row>
    <row r="101" spans="2:18" s="63" customFormat="1" ht="13.5">
      <c r="B101" s="64"/>
      <c r="C101" s="67">
        <v>2300</v>
      </c>
      <c r="D101" s="63">
        <f t="shared" si="13"/>
        <v>1302.8000000000002</v>
      </c>
      <c r="E101" s="63">
        <f t="shared" si="21"/>
        <v>1313.6</v>
      </c>
      <c r="F101" s="64">
        <f t="shared" si="22"/>
        <v>1323.2</v>
      </c>
      <c r="G101" s="64">
        <f t="shared" si="23"/>
        <v>1332.8000000000002</v>
      </c>
      <c r="H101" s="64">
        <f t="shared" si="24"/>
        <v>1343.6</v>
      </c>
      <c r="I101" s="64">
        <f t="shared" si="25"/>
        <v>1353.2</v>
      </c>
      <c r="J101" s="64">
        <f t="shared" si="26"/>
        <v>1362.8</v>
      </c>
      <c r="L101" s="67">
        <v>2300</v>
      </c>
      <c r="M101" s="64">
        <f t="shared" si="27"/>
        <v>10.799999999999727</v>
      </c>
      <c r="N101" s="64">
        <f t="shared" si="28"/>
        <v>20.399999999999864</v>
      </c>
      <c r="O101" s="64">
        <f t="shared" si="29"/>
        <v>30</v>
      </c>
      <c r="P101" s="64">
        <f t="shared" si="30"/>
        <v>40.79999999999973</v>
      </c>
      <c r="Q101" s="64">
        <f t="shared" si="31"/>
        <v>50.399999999999864</v>
      </c>
      <c r="R101" s="64">
        <f t="shared" si="32"/>
        <v>59.99999999999977</v>
      </c>
    </row>
    <row r="102" spans="2:18" s="63" customFormat="1" ht="13.5">
      <c r="B102" s="64"/>
      <c r="C102" s="67">
        <v>2400</v>
      </c>
      <c r="D102" s="63">
        <f t="shared" si="13"/>
        <v>1312.8000000000002</v>
      </c>
      <c r="E102" s="63">
        <f t="shared" si="21"/>
        <v>1323.6</v>
      </c>
      <c r="F102" s="64">
        <f t="shared" si="22"/>
        <v>1333.2</v>
      </c>
      <c r="G102" s="64">
        <f t="shared" si="23"/>
        <v>1342.8000000000002</v>
      </c>
      <c r="H102" s="64">
        <f t="shared" si="24"/>
        <v>1353.6</v>
      </c>
      <c r="I102" s="64">
        <f t="shared" si="25"/>
        <v>1363.2</v>
      </c>
      <c r="J102" s="64">
        <f t="shared" si="26"/>
        <v>1372.8</v>
      </c>
      <c r="L102" s="67">
        <v>2400</v>
      </c>
      <c r="M102" s="64">
        <f t="shared" si="27"/>
        <v>10.799999999999727</v>
      </c>
      <c r="N102" s="64">
        <f t="shared" si="28"/>
        <v>20.399999999999864</v>
      </c>
      <c r="O102" s="64">
        <f t="shared" si="29"/>
        <v>30</v>
      </c>
      <c r="P102" s="64">
        <f t="shared" si="30"/>
        <v>40.79999999999973</v>
      </c>
      <c r="Q102" s="64">
        <f t="shared" si="31"/>
        <v>50.399999999999864</v>
      </c>
      <c r="R102" s="64">
        <f t="shared" si="32"/>
        <v>59.99999999999977</v>
      </c>
    </row>
    <row r="103" spans="2:18" s="63" customFormat="1" ht="13.5">
      <c r="B103" s="64"/>
      <c r="C103" s="67">
        <v>2500</v>
      </c>
      <c r="D103" s="63">
        <f t="shared" si="13"/>
        <v>1322.8000000000002</v>
      </c>
      <c r="E103" s="63">
        <f t="shared" si="21"/>
        <v>1333.6</v>
      </c>
      <c r="F103" s="64">
        <f t="shared" si="22"/>
        <v>1343.2</v>
      </c>
      <c r="G103" s="64">
        <f t="shared" si="23"/>
        <v>1352.8000000000002</v>
      </c>
      <c r="H103" s="64">
        <f t="shared" si="24"/>
        <v>1363.6</v>
      </c>
      <c r="I103" s="64">
        <f t="shared" si="25"/>
        <v>1373.2</v>
      </c>
      <c r="J103" s="64">
        <f t="shared" si="26"/>
        <v>1382.8</v>
      </c>
      <c r="L103" s="67">
        <v>2500</v>
      </c>
      <c r="M103" s="64">
        <f t="shared" si="27"/>
        <v>10.799999999999727</v>
      </c>
      <c r="N103" s="64">
        <f t="shared" si="28"/>
        <v>20.399999999999864</v>
      </c>
      <c r="O103" s="64">
        <f t="shared" si="29"/>
        <v>30</v>
      </c>
      <c r="P103" s="64">
        <f t="shared" si="30"/>
        <v>40.79999999999973</v>
      </c>
      <c r="Q103" s="64">
        <f t="shared" si="31"/>
        <v>50.399999999999864</v>
      </c>
      <c r="R103" s="64">
        <f t="shared" si="32"/>
        <v>59.99999999999977</v>
      </c>
    </row>
    <row r="104" spans="2:18" s="63" customFormat="1" ht="13.5">
      <c r="B104" s="64"/>
      <c r="C104" s="67">
        <v>2600</v>
      </c>
      <c r="D104" s="63">
        <f t="shared" si="13"/>
        <v>1332.8000000000002</v>
      </c>
      <c r="E104" s="63">
        <f t="shared" si="21"/>
        <v>1343.6</v>
      </c>
      <c r="F104" s="64">
        <f t="shared" si="22"/>
        <v>1353.2</v>
      </c>
      <c r="G104" s="64">
        <f t="shared" si="23"/>
        <v>1362.8000000000002</v>
      </c>
      <c r="H104" s="64">
        <f t="shared" si="24"/>
        <v>1373.6</v>
      </c>
      <c r="I104" s="64">
        <f t="shared" si="25"/>
        <v>1383.2</v>
      </c>
      <c r="J104" s="64">
        <f t="shared" si="26"/>
        <v>1392.8</v>
      </c>
      <c r="L104" s="67">
        <v>2600</v>
      </c>
      <c r="M104" s="64">
        <f t="shared" si="27"/>
        <v>10.799999999999727</v>
      </c>
      <c r="N104" s="64">
        <f t="shared" si="28"/>
        <v>20.399999999999864</v>
      </c>
      <c r="O104" s="64">
        <f t="shared" si="29"/>
        <v>30</v>
      </c>
      <c r="P104" s="64">
        <f t="shared" si="30"/>
        <v>40.79999999999973</v>
      </c>
      <c r="Q104" s="64">
        <f t="shared" si="31"/>
        <v>50.399999999999864</v>
      </c>
      <c r="R104" s="64">
        <f t="shared" si="32"/>
        <v>59.99999999999977</v>
      </c>
    </row>
    <row r="105" spans="2:18" s="63" customFormat="1" ht="13.5">
      <c r="B105" s="64"/>
      <c r="C105" s="67">
        <v>2700</v>
      </c>
      <c r="D105" s="63">
        <f t="shared" si="13"/>
        <v>1342.8000000000002</v>
      </c>
      <c r="E105" s="63">
        <f t="shared" si="21"/>
        <v>1353.6</v>
      </c>
      <c r="F105" s="64">
        <f t="shared" si="22"/>
        <v>1363.2</v>
      </c>
      <c r="G105" s="64">
        <f t="shared" si="23"/>
        <v>1372.8000000000002</v>
      </c>
      <c r="H105" s="64">
        <f t="shared" si="24"/>
        <v>1383.6</v>
      </c>
      <c r="I105" s="64">
        <f t="shared" si="25"/>
        <v>1393.2</v>
      </c>
      <c r="J105" s="64">
        <f t="shared" si="26"/>
        <v>1402.8</v>
      </c>
      <c r="L105" s="67">
        <v>2700</v>
      </c>
      <c r="M105" s="64">
        <f t="shared" si="27"/>
        <v>10.799999999999727</v>
      </c>
      <c r="N105" s="64">
        <f t="shared" si="28"/>
        <v>20.399999999999864</v>
      </c>
      <c r="O105" s="64">
        <f t="shared" si="29"/>
        <v>30</v>
      </c>
      <c r="P105" s="64">
        <f t="shared" si="30"/>
        <v>40.79999999999973</v>
      </c>
      <c r="Q105" s="64">
        <f t="shared" si="31"/>
        <v>50.399999999999864</v>
      </c>
      <c r="R105" s="64">
        <f t="shared" si="32"/>
        <v>59.99999999999977</v>
      </c>
    </row>
    <row r="106" spans="2:18" s="63" customFormat="1" ht="13.5">
      <c r="B106" s="64"/>
      <c r="C106" s="67">
        <v>2800</v>
      </c>
      <c r="D106" s="63">
        <f t="shared" si="13"/>
        <v>1352.8000000000002</v>
      </c>
      <c r="E106" s="63">
        <f t="shared" si="21"/>
        <v>1363.6</v>
      </c>
      <c r="F106" s="64">
        <f>F105+10</f>
        <v>1373.2</v>
      </c>
      <c r="G106" s="64">
        <f t="shared" si="23"/>
        <v>1382.8000000000002</v>
      </c>
      <c r="H106" s="64">
        <f t="shared" si="24"/>
        <v>1393.6</v>
      </c>
      <c r="I106" s="64">
        <f t="shared" si="25"/>
        <v>1403.2</v>
      </c>
      <c r="J106" s="64">
        <f t="shared" si="26"/>
        <v>1412.8</v>
      </c>
      <c r="L106" s="67">
        <v>2800</v>
      </c>
      <c r="M106" s="64">
        <f t="shared" si="27"/>
        <v>10.799999999999727</v>
      </c>
      <c r="N106" s="64">
        <f t="shared" si="28"/>
        <v>20.399999999999864</v>
      </c>
      <c r="O106" s="64">
        <f t="shared" si="29"/>
        <v>30</v>
      </c>
      <c r="P106" s="64">
        <f t="shared" si="30"/>
        <v>40.79999999999973</v>
      </c>
      <c r="Q106" s="64">
        <f t="shared" si="31"/>
        <v>50.399999999999864</v>
      </c>
      <c r="R106" s="64">
        <f t="shared" si="32"/>
        <v>59.99999999999977</v>
      </c>
    </row>
    <row r="107" spans="2:18" s="63" customFormat="1" ht="13.5">
      <c r="B107" s="64"/>
      <c r="C107" s="67">
        <v>2900</v>
      </c>
      <c r="D107" s="63">
        <f t="shared" si="13"/>
        <v>1362.8000000000002</v>
      </c>
      <c r="E107" s="63">
        <f t="shared" si="21"/>
        <v>1373.6</v>
      </c>
      <c r="F107" s="64">
        <f t="shared" si="22"/>
        <v>1383.2</v>
      </c>
      <c r="G107" s="64">
        <f t="shared" si="23"/>
        <v>1392.8000000000002</v>
      </c>
      <c r="H107" s="64">
        <f t="shared" si="24"/>
        <v>1403.6</v>
      </c>
      <c r="I107" s="64">
        <f t="shared" si="25"/>
        <v>1413.2</v>
      </c>
      <c r="J107" s="64">
        <f t="shared" si="26"/>
        <v>1422.8</v>
      </c>
      <c r="L107" s="67">
        <v>2900</v>
      </c>
      <c r="M107" s="64">
        <f t="shared" si="27"/>
        <v>10.799999999999727</v>
      </c>
      <c r="N107" s="64">
        <f t="shared" si="28"/>
        <v>20.399999999999864</v>
      </c>
      <c r="O107" s="64">
        <f t="shared" si="29"/>
        <v>30</v>
      </c>
      <c r="P107" s="64">
        <f t="shared" si="30"/>
        <v>40.79999999999973</v>
      </c>
      <c r="Q107" s="64">
        <f t="shared" si="31"/>
        <v>50.399999999999864</v>
      </c>
      <c r="R107" s="64">
        <f t="shared" si="32"/>
        <v>59.99999999999977</v>
      </c>
    </row>
    <row r="108" spans="2:18" s="63" customFormat="1" ht="13.5">
      <c r="B108" s="64"/>
      <c r="C108" s="67">
        <v>3000</v>
      </c>
      <c r="D108" s="63">
        <f t="shared" si="13"/>
        <v>1372.8000000000002</v>
      </c>
      <c r="E108" s="63">
        <f t="shared" si="21"/>
        <v>1383.6</v>
      </c>
      <c r="F108" s="64">
        <f t="shared" si="22"/>
        <v>1393.2</v>
      </c>
      <c r="G108" s="64">
        <f t="shared" si="23"/>
        <v>1402.8000000000002</v>
      </c>
      <c r="H108" s="64">
        <f t="shared" si="24"/>
        <v>1413.6</v>
      </c>
      <c r="I108" s="64">
        <f t="shared" si="25"/>
        <v>1423.2</v>
      </c>
      <c r="J108" s="64">
        <f t="shared" si="26"/>
        <v>1432.8</v>
      </c>
      <c r="L108" s="67">
        <v>3000</v>
      </c>
      <c r="M108" s="64">
        <f aca="true" t="shared" si="33" ref="M108:M119">E108-D108</f>
        <v>10.799999999999727</v>
      </c>
      <c r="N108" s="64">
        <f aca="true" t="shared" si="34" ref="N108:N119">F108-D108</f>
        <v>20.399999999999864</v>
      </c>
      <c r="O108" s="64">
        <f aca="true" t="shared" si="35" ref="O108:O119">G108-D108</f>
        <v>30</v>
      </c>
      <c r="P108" s="64">
        <f aca="true" t="shared" si="36" ref="P108:P119">H108-D108</f>
        <v>40.79999999999973</v>
      </c>
      <c r="Q108" s="64">
        <f aca="true" t="shared" si="37" ref="Q108:Q119">I108-D108</f>
        <v>50.399999999999864</v>
      </c>
      <c r="R108" s="64">
        <f aca="true" t="shared" si="38" ref="R108:R119">J108-D108</f>
        <v>59.99999999999977</v>
      </c>
    </row>
    <row r="109" spans="2:18" s="63" customFormat="1" ht="13.5">
      <c r="B109" s="64"/>
      <c r="C109" s="67">
        <v>3100</v>
      </c>
      <c r="D109" s="63">
        <f t="shared" si="13"/>
        <v>1382.8000000000002</v>
      </c>
      <c r="E109" s="63">
        <f t="shared" si="21"/>
        <v>1393.6</v>
      </c>
      <c r="F109" s="64">
        <f t="shared" si="22"/>
        <v>1403.2</v>
      </c>
      <c r="G109" s="64">
        <f t="shared" si="23"/>
        <v>1412.8000000000002</v>
      </c>
      <c r="H109" s="64">
        <f t="shared" si="24"/>
        <v>1423.6</v>
      </c>
      <c r="I109" s="64">
        <f t="shared" si="25"/>
        <v>1433.2</v>
      </c>
      <c r="J109" s="64">
        <f t="shared" si="26"/>
        <v>1442.8</v>
      </c>
      <c r="L109" s="67">
        <v>3100</v>
      </c>
      <c r="M109" s="64">
        <f t="shared" si="33"/>
        <v>10.799999999999727</v>
      </c>
      <c r="N109" s="64">
        <f t="shared" si="34"/>
        <v>20.399999999999864</v>
      </c>
      <c r="O109" s="64">
        <f t="shared" si="35"/>
        <v>30</v>
      </c>
      <c r="P109" s="64">
        <f t="shared" si="36"/>
        <v>40.79999999999973</v>
      </c>
      <c r="Q109" s="64">
        <f t="shared" si="37"/>
        <v>50.399999999999864</v>
      </c>
      <c r="R109" s="64">
        <f t="shared" si="38"/>
        <v>59.99999999999977</v>
      </c>
    </row>
    <row r="110" spans="2:18" s="63" customFormat="1" ht="13.5">
      <c r="B110" s="64"/>
      <c r="C110" s="67">
        <v>3200</v>
      </c>
      <c r="D110" s="63">
        <f t="shared" si="13"/>
        <v>1392.8000000000002</v>
      </c>
      <c r="E110" s="63">
        <f t="shared" si="21"/>
        <v>1403.6</v>
      </c>
      <c r="F110" s="64">
        <f t="shared" si="22"/>
        <v>1413.2</v>
      </c>
      <c r="G110" s="64">
        <f t="shared" si="23"/>
        <v>1422.8000000000002</v>
      </c>
      <c r="H110" s="64">
        <f t="shared" si="24"/>
        <v>1433.6</v>
      </c>
      <c r="I110" s="64">
        <f t="shared" si="25"/>
        <v>1443.2</v>
      </c>
      <c r="J110" s="64">
        <f t="shared" si="26"/>
        <v>1452.8</v>
      </c>
      <c r="L110" s="67">
        <v>3200</v>
      </c>
      <c r="M110" s="64">
        <f t="shared" si="33"/>
        <v>10.799999999999727</v>
      </c>
      <c r="N110" s="64">
        <f t="shared" si="34"/>
        <v>20.399999999999864</v>
      </c>
      <c r="O110" s="64">
        <f t="shared" si="35"/>
        <v>30</v>
      </c>
      <c r="P110" s="64">
        <f t="shared" si="36"/>
        <v>40.79999999999973</v>
      </c>
      <c r="Q110" s="64">
        <f t="shared" si="37"/>
        <v>50.399999999999864</v>
      </c>
      <c r="R110" s="64">
        <f t="shared" si="38"/>
        <v>59.99999999999977</v>
      </c>
    </row>
    <row r="111" spans="2:18" s="63" customFormat="1" ht="13.5">
      <c r="B111" s="64"/>
      <c r="C111" s="67">
        <v>3300</v>
      </c>
      <c r="D111" s="63">
        <f t="shared" si="13"/>
        <v>1402.8000000000002</v>
      </c>
      <c r="E111" s="63">
        <f t="shared" si="21"/>
        <v>1413.6</v>
      </c>
      <c r="F111" s="64">
        <f t="shared" si="22"/>
        <v>1423.2</v>
      </c>
      <c r="G111" s="64">
        <f t="shared" si="23"/>
        <v>1432.8000000000002</v>
      </c>
      <c r="H111" s="64">
        <f t="shared" si="24"/>
        <v>1443.6</v>
      </c>
      <c r="I111" s="64">
        <f t="shared" si="25"/>
        <v>1453.2</v>
      </c>
      <c r="J111" s="64">
        <f t="shared" si="26"/>
        <v>1462.8</v>
      </c>
      <c r="L111" s="67">
        <v>3300</v>
      </c>
      <c r="M111" s="64">
        <f t="shared" si="33"/>
        <v>10.799999999999727</v>
      </c>
      <c r="N111" s="64">
        <f t="shared" si="34"/>
        <v>20.399999999999864</v>
      </c>
      <c r="O111" s="64">
        <f t="shared" si="35"/>
        <v>30</v>
      </c>
      <c r="P111" s="64">
        <f t="shared" si="36"/>
        <v>40.79999999999973</v>
      </c>
      <c r="Q111" s="64">
        <f t="shared" si="37"/>
        <v>50.399999999999864</v>
      </c>
      <c r="R111" s="64">
        <f t="shared" si="38"/>
        <v>59.99999999999977</v>
      </c>
    </row>
    <row r="112" spans="2:18" s="63" customFormat="1" ht="13.5">
      <c r="B112" s="64"/>
      <c r="C112" s="67">
        <v>3400</v>
      </c>
      <c r="D112" s="63">
        <f t="shared" si="13"/>
        <v>1412.8000000000002</v>
      </c>
      <c r="E112" s="63">
        <f t="shared" si="21"/>
        <v>1423.6</v>
      </c>
      <c r="F112" s="64">
        <f t="shared" si="22"/>
        <v>1433.2</v>
      </c>
      <c r="G112" s="64">
        <f t="shared" si="23"/>
        <v>1442.8000000000002</v>
      </c>
      <c r="H112" s="64">
        <f t="shared" si="24"/>
        <v>1453.6</v>
      </c>
      <c r="I112" s="64">
        <f t="shared" si="25"/>
        <v>1463.2</v>
      </c>
      <c r="J112" s="64">
        <f t="shared" si="26"/>
        <v>1472.8</v>
      </c>
      <c r="L112" s="67">
        <v>3400</v>
      </c>
      <c r="M112" s="64">
        <f t="shared" si="33"/>
        <v>10.799999999999727</v>
      </c>
      <c r="N112" s="64">
        <f t="shared" si="34"/>
        <v>20.399999999999864</v>
      </c>
      <c r="O112" s="64">
        <f t="shared" si="35"/>
        <v>30</v>
      </c>
      <c r="P112" s="64">
        <f t="shared" si="36"/>
        <v>40.79999999999973</v>
      </c>
      <c r="Q112" s="64">
        <f t="shared" si="37"/>
        <v>50.399999999999864</v>
      </c>
      <c r="R112" s="64">
        <f t="shared" si="38"/>
        <v>59.99999999999977</v>
      </c>
    </row>
    <row r="113" spans="2:19" s="63" customFormat="1" ht="13.5">
      <c r="B113" s="64"/>
      <c r="C113" s="67">
        <v>3500</v>
      </c>
      <c r="D113" s="63">
        <f t="shared" si="13"/>
        <v>1422.8000000000002</v>
      </c>
      <c r="E113" s="63">
        <f t="shared" si="21"/>
        <v>1433.6</v>
      </c>
      <c r="F113" s="64">
        <f t="shared" si="22"/>
        <v>1443.2</v>
      </c>
      <c r="G113" s="64">
        <f t="shared" si="23"/>
        <v>1452.8000000000002</v>
      </c>
      <c r="H113" s="64">
        <f t="shared" si="24"/>
        <v>1463.6</v>
      </c>
      <c r="I113" s="64">
        <f t="shared" si="25"/>
        <v>1473.2</v>
      </c>
      <c r="J113" s="64">
        <f t="shared" si="26"/>
        <v>1482.8</v>
      </c>
      <c r="L113" s="67">
        <v>3500</v>
      </c>
      <c r="M113" s="63">
        <f t="shared" si="33"/>
        <v>10.799999999999727</v>
      </c>
      <c r="N113" s="63">
        <f t="shared" si="34"/>
        <v>20.399999999999864</v>
      </c>
      <c r="O113" s="64">
        <f t="shared" si="35"/>
        <v>30</v>
      </c>
      <c r="P113" s="64">
        <f t="shared" si="36"/>
        <v>40.79999999999973</v>
      </c>
      <c r="Q113" s="64">
        <f t="shared" si="37"/>
        <v>50.399999999999864</v>
      </c>
      <c r="R113" s="64">
        <f t="shared" si="38"/>
        <v>59.99999999999977</v>
      </c>
      <c r="S113" s="64"/>
    </row>
    <row r="114" spans="2:19" s="63" customFormat="1" ht="13.5">
      <c r="B114" s="64"/>
      <c r="C114" s="67">
        <v>3600</v>
      </c>
      <c r="D114" s="63">
        <f>D113</f>
        <v>1422.8000000000002</v>
      </c>
      <c r="E114" s="63">
        <f>E113+10</f>
        <v>1443.6</v>
      </c>
      <c r="F114" s="64">
        <f t="shared" si="22"/>
        <v>1453.2</v>
      </c>
      <c r="G114" s="64">
        <f t="shared" si="23"/>
        <v>1462.8000000000002</v>
      </c>
      <c r="H114" s="64">
        <f t="shared" si="24"/>
        <v>1473.6</v>
      </c>
      <c r="I114" s="64">
        <f t="shared" si="25"/>
        <v>1483.2</v>
      </c>
      <c r="J114" s="64">
        <f t="shared" si="26"/>
        <v>1492.8</v>
      </c>
      <c r="L114" s="67">
        <v>3600</v>
      </c>
      <c r="M114" s="63">
        <f t="shared" si="33"/>
        <v>20.799999999999727</v>
      </c>
      <c r="N114" s="63">
        <f t="shared" si="34"/>
        <v>30.399999999999864</v>
      </c>
      <c r="O114" s="64">
        <f t="shared" si="35"/>
        <v>40</v>
      </c>
      <c r="P114" s="64">
        <f t="shared" si="36"/>
        <v>50.79999999999973</v>
      </c>
      <c r="Q114" s="64">
        <f t="shared" si="37"/>
        <v>60.399999999999864</v>
      </c>
      <c r="R114" s="64">
        <f t="shared" si="38"/>
        <v>69.99999999999977</v>
      </c>
      <c r="S114" s="64"/>
    </row>
    <row r="115" spans="2:19" s="63" customFormat="1" ht="13.5">
      <c r="B115" s="64"/>
      <c r="C115" s="67">
        <v>3700</v>
      </c>
      <c r="D115" s="63">
        <f aca="true" t="shared" si="39" ref="D115:D128">D114</f>
        <v>1422.8000000000002</v>
      </c>
      <c r="E115" s="64">
        <f>E114</f>
        <v>1443.6</v>
      </c>
      <c r="F115" s="64">
        <f t="shared" si="22"/>
        <v>1463.2</v>
      </c>
      <c r="G115" s="64">
        <f t="shared" si="23"/>
        <v>1472.8000000000002</v>
      </c>
      <c r="H115" s="64">
        <f t="shared" si="24"/>
        <v>1483.6</v>
      </c>
      <c r="I115" s="64">
        <f t="shared" si="25"/>
        <v>1493.2</v>
      </c>
      <c r="J115" s="64">
        <f t="shared" si="26"/>
        <v>1502.8</v>
      </c>
      <c r="L115" s="67">
        <v>3700</v>
      </c>
      <c r="M115" s="63">
        <f t="shared" si="33"/>
        <v>20.799999999999727</v>
      </c>
      <c r="N115" s="64">
        <f t="shared" si="34"/>
        <v>40.399999999999864</v>
      </c>
      <c r="O115" s="64">
        <f t="shared" si="35"/>
        <v>50</v>
      </c>
      <c r="P115" s="64">
        <f t="shared" si="36"/>
        <v>60.79999999999973</v>
      </c>
      <c r="Q115" s="64">
        <f t="shared" si="37"/>
        <v>70.39999999999986</v>
      </c>
      <c r="R115" s="64">
        <f t="shared" si="38"/>
        <v>79.99999999999977</v>
      </c>
      <c r="S115" s="64"/>
    </row>
    <row r="116" spans="2:19" s="63" customFormat="1" ht="13.5">
      <c r="B116" s="64"/>
      <c r="C116" s="67">
        <v>3800</v>
      </c>
      <c r="D116" s="63">
        <f t="shared" si="39"/>
        <v>1422.8000000000002</v>
      </c>
      <c r="E116" s="64">
        <f aca="true" t="shared" si="40" ref="E116:E128">E115</f>
        <v>1443.6</v>
      </c>
      <c r="F116" s="64">
        <f>F115</f>
        <v>1463.2</v>
      </c>
      <c r="G116" s="64">
        <f t="shared" si="23"/>
        <v>1482.8000000000002</v>
      </c>
      <c r="H116" s="64">
        <f t="shared" si="24"/>
        <v>1493.6</v>
      </c>
      <c r="I116" s="64">
        <f t="shared" si="25"/>
        <v>1503.2</v>
      </c>
      <c r="J116" s="64">
        <f t="shared" si="26"/>
        <v>1512.8</v>
      </c>
      <c r="L116" s="67">
        <v>3800</v>
      </c>
      <c r="M116" s="63">
        <f t="shared" si="33"/>
        <v>20.799999999999727</v>
      </c>
      <c r="N116" s="64">
        <f t="shared" si="34"/>
        <v>40.399999999999864</v>
      </c>
      <c r="O116" s="64">
        <f t="shared" si="35"/>
        <v>60</v>
      </c>
      <c r="P116" s="64">
        <f t="shared" si="36"/>
        <v>70.79999999999973</v>
      </c>
      <c r="Q116" s="64">
        <f t="shared" si="37"/>
        <v>80.39999999999986</v>
      </c>
      <c r="R116" s="64">
        <f t="shared" si="38"/>
        <v>89.99999999999977</v>
      </c>
      <c r="S116" s="64"/>
    </row>
    <row r="117" spans="2:19" s="63" customFormat="1" ht="13.5">
      <c r="B117" s="64"/>
      <c r="C117" s="67">
        <v>3900</v>
      </c>
      <c r="D117" s="63">
        <f t="shared" si="39"/>
        <v>1422.8000000000002</v>
      </c>
      <c r="E117" s="64">
        <f t="shared" si="40"/>
        <v>1443.6</v>
      </c>
      <c r="F117" s="64">
        <f aca="true" t="shared" si="41" ref="F117:F128">F116</f>
        <v>1463.2</v>
      </c>
      <c r="G117" s="64">
        <f>G116</f>
        <v>1482.8000000000002</v>
      </c>
      <c r="H117" s="64">
        <f t="shared" si="24"/>
        <v>1503.6</v>
      </c>
      <c r="I117" s="64">
        <f t="shared" si="25"/>
        <v>1513.2</v>
      </c>
      <c r="J117" s="64">
        <f t="shared" si="26"/>
        <v>1522.8</v>
      </c>
      <c r="L117" s="67">
        <v>3900</v>
      </c>
      <c r="M117" s="63">
        <f t="shared" si="33"/>
        <v>20.799999999999727</v>
      </c>
      <c r="N117" s="64">
        <f t="shared" si="34"/>
        <v>40.399999999999864</v>
      </c>
      <c r="O117" s="64">
        <f t="shared" si="35"/>
        <v>60</v>
      </c>
      <c r="P117" s="64">
        <f t="shared" si="36"/>
        <v>80.79999999999973</v>
      </c>
      <c r="Q117" s="64">
        <f t="shared" si="37"/>
        <v>90.39999999999986</v>
      </c>
      <c r="R117" s="64">
        <f t="shared" si="38"/>
        <v>99.99999999999977</v>
      </c>
      <c r="S117" s="64"/>
    </row>
    <row r="118" spans="2:19" s="63" customFormat="1" ht="13.5">
      <c r="B118" s="64"/>
      <c r="C118" s="67">
        <v>4000</v>
      </c>
      <c r="D118" s="63">
        <f t="shared" si="39"/>
        <v>1422.8000000000002</v>
      </c>
      <c r="E118" s="64">
        <f t="shared" si="40"/>
        <v>1443.6</v>
      </c>
      <c r="F118" s="64">
        <f t="shared" si="41"/>
        <v>1463.2</v>
      </c>
      <c r="G118" s="64">
        <f aca="true" t="shared" si="42" ref="G118:G128">G117</f>
        <v>1482.8000000000002</v>
      </c>
      <c r="H118" s="64">
        <f>H117</f>
        <v>1503.6</v>
      </c>
      <c r="I118" s="64">
        <f t="shared" si="25"/>
        <v>1523.2</v>
      </c>
      <c r="J118" s="64">
        <f t="shared" si="26"/>
        <v>1532.8</v>
      </c>
      <c r="L118" s="67">
        <v>4000</v>
      </c>
      <c r="M118" s="63">
        <f t="shared" si="33"/>
        <v>20.799999999999727</v>
      </c>
      <c r="N118" s="64">
        <f t="shared" si="34"/>
        <v>40.399999999999864</v>
      </c>
      <c r="O118" s="64">
        <f t="shared" si="35"/>
        <v>60</v>
      </c>
      <c r="P118" s="64">
        <f t="shared" si="36"/>
        <v>80.79999999999973</v>
      </c>
      <c r="Q118" s="64">
        <f t="shared" si="37"/>
        <v>100.39999999999986</v>
      </c>
      <c r="R118" s="64">
        <f t="shared" si="38"/>
        <v>109.99999999999977</v>
      </c>
      <c r="S118" s="64"/>
    </row>
    <row r="119" spans="2:19" s="63" customFormat="1" ht="13.5">
      <c r="B119" s="64"/>
      <c r="C119" s="67">
        <v>4100</v>
      </c>
      <c r="D119" s="63">
        <f t="shared" si="39"/>
        <v>1422.8000000000002</v>
      </c>
      <c r="E119" s="64">
        <f t="shared" si="40"/>
        <v>1443.6</v>
      </c>
      <c r="F119" s="64">
        <f t="shared" si="41"/>
        <v>1463.2</v>
      </c>
      <c r="G119" s="64">
        <f t="shared" si="42"/>
        <v>1482.8000000000002</v>
      </c>
      <c r="H119" s="64">
        <f>H117</f>
        <v>1503.6</v>
      </c>
      <c r="I119" s="64">
        <f>I118</f>
        <v>1523.2</v>
      </c>
      <c r="J119" s="64">
        <f t="shared" si="26"/>
        <v>1542.8</v>
      </c>
      <c r="L119" s="67">
        <v>4100</v>
      </c>
      <c r="M119" s="63">
        <f t="shared" si="33"/>
        <v>20.799999999999727</v>
      </c>
      <c r="N119" s="64">
        <f t="shared" si="34"/>
        <v>40.399999999999864</v>
      </c>
      <c r="O119" s="64">
        <f t="shared" si="35"/>
        <v>60</v>
      </c>
      <c r="P119" s="64">
        <f t="shared" si="36"/>
        <v>80.79999999999973</v>
      </c>
      <c r="Q119" s="64">
        <f t="shared" si="37"/>
        <v>100.39999999999986</v>
      </c>
      <c r="R119" s="64">
        <f t="shared" si="38"/>
        <v>119.99999999999977</v>
      </c>
      <c r="S119" s="64"/>
    </row>
    <row r="120" spans="2:18" s="63" customFormat="1" ht="13.5">
      <c r="B120" s="64"/>
      <c r="C120" s="67">
        <v>4200</v>
      </c>
      <c r="D120" s="63">
        <f t="shared" si="39"/>
        <v>1422.8000000000002</v>
      </c>
      <c r="E120" s="64">
        <f t="shared" si="40"/>
        <v>1443.6</v>
      </c>
      <c r="F120" s="64">
        <f t="shared" si="41"/>
        <v>1463.2</v>
      </c>
      <c r="G120" s="64">
        <f t="shared" si="42"/>
        <v>1482.8000000000002</v>
      </c>
      <c r="H120" s="64">
        <f>H117</f>
        <v>1503.6</v>
      </c>
      <c r="I120" s="64">
        <f>I119</f>
        <v>1523.2</v>
      </c>
      <c r="J120" s="64">
        <f>J119</f>
        <v>1542.8</v>
      </c>
      <c r="L120" s="67">
        <v>4200</v>
      </c>
      <c r="M120" s="64">
        <f>E120-D120</f>
        <v>20.799999999999727</v>
      </c>
      <c r="N120" s="64">
        <f>F120-D120</f>
        <v>40.399999999999864</v>
      </c>
      <c r="O120" s="64">
        <f>G120-D120</f>
        <v>60</v>
      </c>
      <c r="P120" s="64">
        <f>H120-D120</f>
        <v>80.79999999999973</v>
      </c>
      <c r="Q120" s="64">
        <f>I120-D120</f>
        <v>100.39999999999986</v>
      </c>
      <c r="R120" s="64">
        <f>J120-D120</f>
        <v>119.99999999999977</v>
      </c>
    </row>
    <row r="121" spans="2:18" s="63" customFormat="1" ht="13.5">
      <c r="B121" s="64"/>
      <c r="C121" s="67">
        <v>4300</v>
      </c>
      <c r="D121" s="63">
        <f t="shared" si="39"/>
        <v>1422.8000000000002</v>
      </c>
      <c r="E121" s="64">
        <f t="shared" si="40"/>
        <v>1443.6</v>
      </c>
      <c r="F121" s="64">
        <f t="shared" si="41"/>
        <v>1463.2</v>
      </c>
      <c r="G121" s="64">
        <f t="shared" si="42"/>
        <v>1482.8000000000002</v>
      </c>
      <c r="H121" s="64">
        <f aca="true" t="shared" si="43" ref="H121:H128">H118</f>
        <v>1503.6</v>
      </c>
      <c r="I121" s="64">
        <f aca="true" t="shared" si="44" ref="I121:I128">I120</f>
        <v>1523.2</v>
      </c>
      <c r="J121" s="64">
        <f aca="true" t="shared" si="45" ref="J121:J128">J120</f>
        <v>1542.8</v>
      </c>
      <c r="L121" s="67">
        <v>4300</v>
      </c>
      <c r="M121" s="64">
        <f aca="true" t="shared" si="46" ref="M121:M126">E121-D121</f>
        <v>20.799999999999727</v>
      </c>
      <c r="N121" s="64">
        <f aca="true" t="shared" si="47" ref="N121:N126">F121-D121</f>
        <v>40.399999999999864</v>
      </c>
      <c r="O121" s="64">
        <f aca="true" t="shared" si="48" ref="O121:O126">G121-D121</f>
        <v>60</v>
      </c>
      <c r="P121" s="64">
        <f aca="true" t="shared" si="49" ref="P121:P126">H121-D121</f>
        <v>80.79999999999973</v>
      </c>
      <c r="Q121" s="64">
        <f aca="true" t="shared" si="50" ref="Q121:Q126">I121-D121</f>
        <v>100.39999999999986</v>
      </c>
      <c r="R121" s="64">
        <f aca="true" t="shared" si="51" ref="R121:R126">J121-D121</f>
        <v>119.99999999999977</v>
      </c>
    </row>
    <row r="122" spans="2:18" s="63" customFormat="1" ht="13.5">
      <c r="B122" s="64"/>
      <c r="C122" s="67">
        <v>4400</v>
      </c>
      <c r="D122" s="63">
        <f t="shared" si="39"/>
        <v>1422.8000000000002</v>
      </c>
      <c r="E122" s="64">
        <f t="shared" si="40"/>
        <v>1443.6</v>
      </c>
      <c r="F122" s="64">
        <f t="shared" si="41"/>
        <v>1463.2</v>
      </c>
      <c r="G122" s="64">
        <f t="shared" si="42"/>
        <v>1482.8000000000002</v>
      </c>
      <c r="H122" s="64">
        <f t="shared" si="43"/>
        <v>1503.6</v>
      </c>
      <c r="I122" s="64">
        <f t="shared" si="44"/>
        <v>1523.2</v>
      </c>
      <c r="J122" s="64">
        <f t="shared" si="45"/>
        <v>1542.8</v>
      </c>
      <c r="L122" s="67">
        <v>4400</v>
      </c>
      <c r="M122" s="64">
        <f t="shared" si="46"/>
        <v>20.799999999999727</v>
      </c>
      <c r="N122" s="64">
        <f t="shared" si="47"/>
        <v>40.399999999999864</v>
      </c>
      <c r="O122" s="64">
        <f t="shared" si="48"/>
        <v>60</v>
      </c>
      <c r="P122" s="64">
        <f t="shared" si="49"/>
        <v>80.79999999999973</v>
      </c>
      <c r="Q122" s="64">
        <f t="shared" si="50"/>
        <v>100.39999999999986</v>
      </c>
      <c r="R122" s="64">
        <f t="shared" si="51"/>
        <v>119.99999999999977</v>
      </c>
    </row>
    <row r="123" spans="2:18" s="63" customFormat="1" ht="13.5">
      <c r="B123" s="64"/>
      <c r="C123" s="67">
        <v>4500</v>
      </c>
      <c r="D123" s="63">
        <f t="shared" si="39"/>
        <v>1422.8000000000002</v>
      </c>
      <c r="E123" s="64">
        <f t="shared" si="40"/>
        <v>1443.6</v>
      </c>
      <c r="F123" s="64">
        <f t="shared" si="41"/>
        <v>1463.2</v>
      </c>
      <c r="G123" s="64">
        <f t="shared" si="42"/>
        <v>1482.8000000000002</v>
      </c>
      <c r="H123" s="64">
        <f t="shared" si="43"/>
        <v>1503.6</v>
      </c>
      <c r="I123" s="64">
        <f t="shared" si="44"/>
        <v>1523.2</v>
      </c>
      <c r="J123" s="64">
        <f t="shared" si="45"/>
        <v>1542.8</v>
      </c>
      <c r="L123" s="67">
        <v>4500</v>
      </c>
      <c r="M123" s="64">
        <f t="shared" si="46"/>
        <v>20.799999999999727</v>
      </c>
      <c r="N123" s="64">
        <f t="shared" si="47"/>
        <v>40.399999999999864</v>
      </c>
      <c r="O123" s="64">
        <f t="shared" si="48"/>
        <v>60</v>
      </c>
      <c r="P123" s="64">
        <f t="shared" si="49"/>
        <v>80.79999999999973</v>
      </c>
      <c r="Q123" s="64">
        <f t="shared" si="50"/>
        <v>100.39999999999986</v>
      </c>
      <c r="R123" s="64">
        <f t="shared" si="51"/>
        <v>119.99999999999977</v>
      </c>
    </row>
    <row r="124" spans="2:18" s="63" customFormat="1" ht="13.5">
      <c r="B124" s="64"/>
      <c r="C124" s="67">
        <v>4600</v>
      </c>
      <c r="D124" s="63">
        <f t="shared" si="39"/>
        <v>1422.8000000000002</v>
      </c>
      <c r="E124" s="64">
        <f t="shared" si="40"/>
        <v>1443.6</v>
      </c>
      <c r="F124" s="64">
        <f t="shared" si="41"/>
        <v>1463.2</v>
      </c>
      <c r="G124" s="64">
        <f t="shared" si="42"/>
        <v>1482.8000000000002</v>
      </c>
      <c r="H124" s="64">
        <f t="shared" si="43"/>
        <v>1503.6</v>
      </c>
      <c r="I124" s="64">
        <f t="shared" si="44"/>
        <v>1523.2</v>
      </c>
      <c r="J124" s="64">
        <f t="shared" si="45"/>
        <v>1542.8</v>
      </c>
      <c r="L124" s="67">
        <v>4600</v>
      </c>
      <c r="M124" s="64">
        <f t="shared" si="46"/>
        <v>20.799999999999727</v>
      </c>
      <c r="N124" s="64">
        <f t="shared" si="47"/>
        <v>40.399999999999864</v>
      </c>
      <c r="O124" s="64">
        <f t="shared" si="48"/>
        <v>60</v>
      </c>
      <c r="P124" s="64">
        <f t="shared" si="49"/>
        <v>80.79999999999973</v>
      </c>
      <c r="Q124" s="64">
        <f t="shared" si="50"/>
        <v>100.39999999999986</v>
      </c>
      <c r="R124" s="64">
        <f t="shared" si="51"/>
        <v>119.99999999999977</v>
      </c>
    </row>
    <row r="125" spans="2:18" s="63" customFormat="1" ht="13.5">
      <c r="B125" s="64"/>
      <c r="C125" s="67">
        <v>4700</v>
      </c>
      <c r="D125" s="63">
        <f t="shared" si="39"/>
        <v>1422.8000000000002</v>
      </c>
      <c r="E125" s="64">
        <f t="shared" si="40"/>
        <v>1443.6</v>
      </c>
      <c r="F125" s="64">
        <f t="shared" si="41"/>
        <v>1463.2</v>
      </c>
      <c r="G125" s="64">
        <f t="shared" si="42"/>
        <v>1482.8000000000002</v>
      </c>
      <c r="H125" s="64">
        <f t="shared" si="43"/>
        <v>1503.6</v>
      </c>
      <c r="I125" s="64">
        <f t="shared" si="44"/>
        <v>1523.2</v>
      </c>
      <c r="J125" s="64">
        <f t="shared" si="45"/>
        <v>1542.8</v>
      </c>
      <c r="L125" s="67">
        <v>4700</v>
      </c>
      <c r="M125" s="64">
        <f t="shared" si="46"/>
        <v>20.799999999999727</v>
      </c>
      <c r="N125" s="64">
        <f t="shared" si="47"/>
        <v>40.399999999999864</v>
      </c>
      <c r="O125" s="64">
        <f t="shared" si="48"/>
        <v>60</v>
      </c>
      <c r="P125" s="64">
        <f t="shared" si="49"/>
        <v>80.79999999999973</v>
      </c>
      <c r="Q125" s="64">
        <f t="shared" si="50"/>
        <v>100.39999999999986</v>
      </c>
      <c r="R125" s="64">
        <f t="shared" si="51"/>
        <v>119.99999999999977</v>
      </c>
    </row>
    <row r="126" spans="2:18" s="63" customFormat="1" ht="13.5">
      <c r="B126" s="64"/>
      <c r="C126" s="67">
        <v>4800</v>
      </c>
      <c r="D126" s="63">
        <f t="shared" si="39"/>
        <v>1422.8000000000002</v>
      </c>
      <c r="E126" s="64">
        <f t="shared" si="40"/>
        <v>1443.6</v>
      </c>
      <c r="F126" s="64">
        <f t="shared" si="41"/>
        <v>1463.2</v>
      </c>
      <c r="G126" s="64">
        <f t="shared" si="42"/>
        <v>1482.8000000000002</v>
      </c>
      <c r="H126" s="64">
        <f t="shared" si="43"/>
        <v>1503.6</v>
      </c>
      <c r="I126" s="64">
        <f t="shared" si="44"/>
        <v>1523.2</v>
      </c>
      <c r="J126" s="64">
        <f t="shared" si="45"/>
        <v>1542.8</v>
      </c>
      <c r="L126" s="67">
        <v>4800</v>
      </c>
      <c r="M126" s="64">
        <f t="shared" si="46"/>
        <v>20.799999999999727</v>
      </c>
      <c r="N126" s="64">
        <f t="shared" si="47"/>
        <v>40.399999999999864</v>
      </c>
      <c r="O126" s="64">
        <f t="shared" si="48"/>
        <v>60</v>
      </c>
      <c r="P126" s="64">
        <f t="shared" si="49"/>
        <v>80.79999999999973</v>
      </c>
      <c r="Q126" s="64">
        <f t="shared" si="50"/>
        <v>100.39999999999986</v>
      </c>
      <c r="R126" s="64">
        <f t="shared" si="51"/>
        <v>119.99999999999977</v>
      </c>
    </row>
    <row r="127" spans="2:18" s="63" customFormat="1" ht="13.5">
      <c r="B127" s="64"/>
      <c r="C127" s="67">
        <v>4900</v>
      </c>
      <c r="D127" s="63">
        <f t="shared" si="39"/>
        <v>1422.8000000000002</v>
      </c>
      <c r="E127" s="64">
        <f t="shared" si="40"/>
        <v>1443.6</v>
      </c>
      <c r="F127" s="64">
        <f t="shared" si="41"/>
        <v>1463.2</v>
      </c>
      <c r="G127" s="64">
        <f t="shared" si="42"/>
        <v>1482.8000000000002</v>
      </c>
      <c r="H127" s="64">
        <f t="shared" si="43"/>
        <v>1503.6</v>
      </c>
      <c r="I127" s="64">
        <f t="shared" si="44"/>
        <v>1523.2</v>
      </c>
      <c r="J127" s="64">
        <f t="shared" si="45"/>
        <v>1542.8</v>
      </c>
      <c r="L127" s="67">
        <v>4900</v>
      </c>
      <c r="M127" s="64">
        <f>E127-D127</f>
        <v>20.799999999999727</v>
      </c>
      <c r="N127" s="64">
        <f>F127-D127</f>
        <v>40.399999999999864</v>
      </c>
      <c r="O127" s="64">
        <f>G127-D127</f>
        <v>60</v>
      </c>
      <c r="P127" s="64">
        <f>H127-D127</f>
        <v>80.79999999999973</v>
      </c>
      <c r="Q127" s="64">
        <f>I127-D127</f>
        <v>100.39999999999986</v>
      </c>
      <c r="R127" s="64">
        <f>J127-D127</f>
        <v>119.99999999999977</v>
      </c>
    </row>
    <row r="128" spans="2:18" s="63" customFormat="1" ht="13.5">
      <c r="B128" s="64"/>
      <c r="C128" s="67">
        <v>5000</v>
      </c>
      <c r="D128" s="63">
        <f t="shared" si="39"/>
        <v>1422.8000000000002</v>
      </c>
      <c r="E128" s="64">
        <f t="shared" si="40"/>
        <v>1443.6</v>
      </c>
      <c r="F128" s="64">
        <f t="shared" si="41"/>
        <v>1463.2</v>
      </c>
      <c r="G128" s="64">
        <f t="shared" si="42"/>
        <v>1482.8000000000002</v>
      </c>
      <c r="H128" s="64">
        <f t="shared" si="43"/>
        <v>1503.6</v>
      </c>
      <c r="I128" s="64">
        <f t="shared" si="44"/>
        <v>1523.2</v>
      </c>
      <c r="J128" s="64">
        <f t="shared" si="45"/>
        <v>1542.8</v>
      </c>
      <c r="L128" s="67">
        <v>5000</v>
      </c>
      <c r="M128" s="64">
        <f>E128-D128</f>
        <v>20.799999999999727</v>
      </c>
      <c r="N128" s="64">
        <f>F128-D128</f>
        <v>40.399999999999864</v>
      </c>
      <c r="O128" s="64">
        <f>G128-D128</f>
        <v>60</v>
      </c>
      <c r="P128" s="64">
        <f>H128-D128</f>
        <v>80.79999999999973</v>
      </c>
      <c r="Q128" s="64">
        <f>I128-D128</f>
        <v>100.39999999999986</v>
      </c>
      <c r="R128" s="64">
        <f>J128-D128</f>
        <v>119.99999999999977</v>
      </c>
    </row>
    <row r="129" spans="2:10" s="5" customFormat="1" ht="13.5">
      <c r="B129" s="55"/>
      <c r="C129" s="55"/>
      <c r="D129" s="55"/>
      <c r="E129" s="55"/>
      <c r="F129" s="55"/>
      <c r="G129" s="55"/>
      <c r="H129" s="55"/>
      <c r="I129" s="55"/>
      <c r="J129" s="55"/>
    </row>
    <row r="130" spans="2:10" s="5" customFormat="1" ht="13.5">
      <c r="B130" s="55"/>
      <c r="C130" s="55"/>
      <c r="D130" s="55"/>
      <c r="E130" s="55"/>
      <c r="F130" s="55"/>
      <c r="G130" s="55"/>
      <c r="H130" s="55"/>
      <c r="I130" s="55"/>
      <c r="J130" s="55"/>
    </row>
    <row r="131" spans="2:10" s="5" customFormat="1" ht="13.5">
      <c r="B131" s="55"/>
      <c r="C131" s="55"/>
      <c r="D131" s="55"/>
      <c r="E131" s="55"/>
      <c r="F131" s="55"/>
      <c r="G131" s="55"/>
      <c r="H131" s="55"/>
      <c r="I131" s="55"/>
      <c r="J131" s="55"/>
    </row>
    <row r="132" spans="2:10" s="5" customFormat="1" ht="13.5">
      <c r="B132" s="55"/>
      <c r="C132" s="55"/>
      <c r="D132" s="55"/>
      <c r="E132" s="55"/>
      <c r="F132" s="55"/>
      <c r="G132" s="55"/>
      <c r="H132" s="55"/>
      <c r="I132" s="55"/>
      <c r="J132" s="55"/>
    </row>
    <row r="133" spans="2:10" s="5" customFormat="1" ht="13.5">
      <c r="B133" s="55"/>
      <c r="C133" s="55"/>
      <c r="D133" s="55"/>
      <c r="E133" s="55"/>
      <c r="F133" s="55"/>
      <c r="G133" s="55"/>
      <c r="H133" s="55"/>
      <c r="I133" s="55"/>
      <c r="J133" s="55"/>
    </row>
    <row r="134" spans="2:10" s="5" customFormat="1" ht="13.5">
      <c r="B134" s="55"/>
      <c r="C134" s="55"/>
      <c r="D134" s="55"/>
      <c r="E134" s="55"/>
      <c r="F134" s="55"/>
      <c r="G134" s="55"/>
      <c r="H134" s="55"/>
      <c r="I134" s="55"/>
      <c r="J134" s="55"/>
    </row>
    <row r="135" spans="2:10" s="5" customFormat="1" ht="13.5">
      <c r="B135" s="55"/>
      <c r="C135" s="55"/>
      <c r="D135" s="55"/>
      <c r="E135" s="55"/>
      <c r="F135" s="55"/>
      <c r="G135" s="55"/>
      <c r="H135" s="55"/>
      <c r="I135" s="55"/>
      <c r="J135" s="55"/>
    </row>
    <row r="136" spans="2:10" s="5" customFormat="1" ht="13.5">
      <c r="B136" s="55"/>
      <c r="C136" s="55"/>
      <c r="D136" s="55"/>
      <c r="E136" s="55"/>
      <c r="F136" s="55"/>
      <c r="G136" s="55"/>
      <c r="H136" s="55"/>
      <c r="I136" s="55"/>
      <c r="J136" s="55"/>
    </row>
    <row r="137" spans="2:10" s="5" customFormat="1" ht="13.5">
      <c r="B137" s="55"/>
      <c r="C137" s="55"/>
      <c r="D137" s="55"/>
      <c r="E137" s="55"/>
      <c r="F137" s="55"/>
      <c r="G137" s="55"/>
      <c r="H137" s="55"/>
      <c r="I137" s="55"/>
      <c r="J137" s="55"/>
    </row>
    <row r="138" spans="2:10" s="5" customFormat="1" ht="13.5">
      <c r="B138" s="55"/>
      <c r="C138" s="55"/>
      <c r="D138" s="55"/>
      <c r="E138" s="55"/>
      <c r="F138" s="55"/>
      <c r="G138" s="55"/>
      <c r="H138" s="55"/>
      <c r="I138" s="55"/>
      <c r="J138" s="55"/>
    </row>
    <row r="139" spans="2:10" s="5" customFormat="1" ht="13.5">
      <c r="B139" s="55"/>
      <c r="C139" s="55"/>
      <c r="D139" s="55"/>
      <c r="E139" s="55"/>
      <c r="F139" s="55"/>
      <c r="G139" s="55"/>
      <c r="H139" s="55"/>
      <c r="I139" s="55"/>
      <c r="J139" s="55"/>
    </row>
    <row r="140" spans="2:10" s="5" customFormat="1" ht="13.5">
      <c r="B140" s="55"/>
      <c r="C140" s="55"/>
      <c r="D140" s="55"/>
      <c r="E140" s="55"/>
      <c r="F140" s="55"/>
      <c r="G140" s="55"/>
      <c r="H140" s="55"/>
      <c r="I140" s="55"/>
      <c r="J140" s="55"/>
    </row>
    <row r="141" spans="2:10" s="5" customFormat="1" ht="13.5">
      <c r="B141" s="55"/>
      <c r="C141" s="55"/>
      <c r="D141" s="55"/>
      <c r="E141" s="55"/>
      <c r="F141" s="55"/>
      <c r="G141" s="55"/>
      <c r="H141" s="55"/>
      <c r="I141" s="55"/>
      <c r="J141" s="55"/>
    </row>
    <row r="142" spans="2:10" s="5" customFormat="1" ht="13.5">
      <c r="B142" s="55"/>
      <c r="C142" s="55"/>
      <c r="D142" s="55"/>
      <c r="E142" s="55"/>
      <c r="F142" s="55"/>
      <c r="G142" s="55"/>
      <c r="H142" s="55"/>
      <c r="I142" s="55"/>
      <c r="J142" s="55"/>
    </row>
    <row r="143" spans="2:10" s="5" customFormat="1" ht="13.5">
      <c r="B143" s="55"/>
      <c r="C143" s="55"/>
      <c r="D143" s="55"/>
      <c r="E143" s="55"/>
      <c r="F143" s="55"/>
      <c r="G143" s="55"/>
      <c r="H143" s="55"/>
      <c r="I143" s="55"/>
      <c r="J143" s="55"/>
    </row>
    <row r="144" spans="2:10" s="5" customFormat="1" ht="13.5">
      <c r="B144" s="55"/>
      <c r="C144" s="55"/>
      <c r="D144" s="55"/>
      <c r="E144" s="55"/>
      <c r="F144" s="55"/>
      <c r="G144" s="55"/>
      <c r="H144" s="55"/>
      <c r="I144" s="55"/>
      <c r="J144" s="55"/>
    </row>
    <row r="145" spans="2:10" s="5" customFormat="1" ht="13.5">
      <c r="B145" s="55"/>
      <c r="C145" s="55"/>
      <c r="D145" s="55"/>
      <c r="E145" s="55"/>
      <c r="F145" s="55"/>
      <c r="G145" s="55"/>
      <c r="H145" s="55"/>
      <c r="I145" s="55"/>
      <c r="J145" s="55"/>
    </row>
    <row r="146" spans="2:10" s="5" customFormat="1" ht="13.5">
      <c r="B146" s="55"/>
      <c r="C146" s="55"/>
      <c r="D146" s="55"/>
      <c r="E146" s="55"/>
      <c r="F146" s="55"/>
      <c r="G146" s="55"/>
      <c r="H146" s="55"/>
      <c r="I146" s="55"/>
      <c r="J146" s="55"/>
    </row>
    <row r="147" spans="2:10" s="5" customFormat="1" ht="13.5">
      <c r="B147" s="55"/>
      <c r="C147" s="55"/>
      <c r="D147" s="55"/>
      <c r="E147" s="55"/>
      <c r="F147" s="55"/>
      <c r="G147" s="55"/>
      <c r="H147" s="55"/>
      <c r="I147" s="55"/>
      <c r="J147" s="55"/>
    </row>
    <row r="148" spans="2:10" s="5" customFormat="1" ht="13.5">
      <c r="B148" s="55"/>
      <c r="C148" s="55"/>
      <c r="D148" s="55"/>
      <c r="E148" s="55"/>
      <c r="F148" s="55"/>
      <c r="G148" s="55"/>
      <c r="H148" s="55"/>
      <c r="I148" s="55"/>
      <c r="J148" s="55"/>
    </row>
    <row r="149" spans="2:10" s="5" customFormat="1" ht="13.5">
      <c r="B149" s="55"/>
      <c r="C149" s="55"/>
      <c r="D149" s="55"/>
      <c r="E149" s="55"/>
      <c r="F149" s="55"/>
      <c r="G149" s="55"/>
      <c r="H149" s="55"/>
      <c r="I149" s="55"/>
      <c r="J149" s="55"/>
    </row>
    <row r="150" spans="2:10" s="5" customFormat="1" ht="13.5">
      <c r="B150" s="55"/>
      <c r="C150" s="55"/>
      <c r="D150" s="55"/>
      <c r="E150" s="55"/>
      <c r="F150" s="55"/>
      <c r="G150" s="55"/>
      <c r="H150" s="55"/>
      <c r="I150" s="55"/>
      <c r="J150" s="55"/>
    </row>
    <row r="151" spans="2:10" s="5" customFormat="1" ht="13.5">
      <c r="B151" s="55"/>
      <c r="C151" s="55"/>
      <c r="D151" s="55"/>
      <c r="E151" s="55"/>
      <c r="F151" s="55"/>
      <c r="G151" s="55"/>
      <c r="H151" s="55"/>
      <c r="I151" s="55"/>
      <c r="J151" s="55"/>
    </row>
    <row r="152" spans="2:10" s="5" customFormat="1" ht="13.5">
      <c r="B152" s="55"/>
      <c r="C152" s="55"/>
      <c r="D152" s="55"/>
      <c r="E152" s="55"/>
      <c r="F152" s="55"/>
      <c r="G152" s="55"/>
      <c r="H152" s="55"/>
      <c r="I152" s="55"/>
      <c r="J152" s="55"/>
    </row>
    <row r="153" spans="2:10" s="5" customFormat="1" ht="13.5">
      <c r="B153" s="55"/>
      <c r="C153" s="55"/>
      <c r="D153" s="55"/>
      <c r="E153" s="55"/>
      <c r="F153" s="55"/>
      <c r="G153" s="55"/>
      <c r="H153" s="55"/>
      <c r="I153" s="55"/>
      <c r="J153" s="55"/>
    </row>
    <row r="154" spans="2:10" s="5" customFormat="1" ht="13.5">
      <c r="B154" s="55"/>
      <c r="C154" s="55"/>
      <c r="D154" s="55"/>
      <c r="E154" s="55"/>
      <c r="F154" s="55"/>
      <c r="G154" s="55"/>
      <c r="H154" s="55"/>
      <c r="I154" s="55"/>
      <c r="J154" s="55"/>
    </row>
  </sheetData>
  <sheetProtection sheet="1" objects="1" scenarios="1"/>
  <mergeCells count="1">
    <mergeCell ref="K12:N12"/>
  </mergeCells>
  <dataValidations count="1">
    <dataValidation type="decimal" operator="greaterThanOrEqual" showErrorMessage="1" sqref="C15">
      <formula1>0</formula1>
    </dataValidation>
  </dataValidations>
  <hyperlinks>
    <hyperlink ref="K12" r:id="rId1" display="http://www.bag.admin.ch/themen/krankenversicherung/00261/index.html?lang=fr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39" sqref="A39"/>
    </sheetView>
  </sheetViews>
  <sheetFormatPr defaultColWidth="11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">
      <selection activeCell="A2" sqref="A2"/>
    </sheetView>
  </sheetViews>
  <sheetFormatPr defaultColWidth="11.00390625" defaultRowHeight="12.75"/>
  <cols>
    <col min="1" max="1" width="10.75390625" style="70" customWidth="1"/>
    <col min="2" max="6" width="8.25390625" style="0" customWidth="1"/>
  </cols>
  <sheetData>
    <row r="1" spans="1:6" ht="12.75">
      <c r="A1" s="71" t="s">
        <v>21</v>
      </c>
      <c r="B1" s="72"/>
      <c r="C1" s="72"/>
      <c r="D1" s="72"/>
      <c r="E1" s="72"/>
      <c r="F1" s="72"/>
    </row>
    <row r="2" spans="1:6" s="70" customFormat="1" ht="12.75">
      <c r="A2" s="71"/>
      <c r="B2" s="73">
        <v>500</v>
      </c>
      <c r="C2" s="73">
        <v>1000</v>
      </c>
      <c r="D2" s="73">
        <v>1500</v>
      </c>
      <c r="E2" s="73">
        <v>2000</v>
      </c>
      <c r="F2" s="73">
        <v>2500</v>
      </c>
    </row>
    <row r="3" spans="1:6" ht="12.75">
      <c r="A3" s="71">
        <v>100</v>
      </c>
      <c r="B3" s="74">
        <v>-148.79999999999927</v>
      </c>
      <c r="C3" s="74">
        <v>-519.5999999999995</v>
      </c>
      <c r="D3" s="74">
        <v>-853.2</v>
      </c>
      <c r="E3" s="74">
        <v>-1203.6000000000001</v>
      </c>
      <c r="F3" s="74">
        <v>-1316.4</v>
      </c>
    </row>
    <row r="4" spans="1:6" ht="12.75">
      <c r="A4" s="71">
        <v>200</v>
      </c>
      <c r="B4" s="74">
        <v>-148.79999999999927</v>
      </c>
      <c r="C4" s="74">
        <v>-519.5999999999995</v>
      </c>
      <c r="D4" s="74">
        <v>-853.2</v>
      </c>
      <c r="E4" s="74">
        <v>-1203.6000000000001</v>
      </c>
      <c r="F4" s="74">
        <v>-1316.4</v>
      </c>
    </row>
    <row r="5" spans="1:6" ht="12.75">
      <c r="A5" s="71">
        <v>300</v>
      </c>
      <c r="B5" s="74">
        <v>-148.79999999999927</v>
      </c>
      <c r="C5" s="74">
        <v>-519.5999999999995</v>
      </c>
      <c r="D5" s="74">
        <v>-853.2</v>
      </c>
      <c r="E5" s="74">
        <v>-1203.6000000000001</v>
      </c>
      <c r="F5" s="74">
        <v>-1316.4</v>
      </c>
    </row>
    <row r="6" spans="1:6" ht="12.75">
      <c r="A6" s="71">
        <v>400</v>
      </c>
      <c r="B6" s="74">
        <v>-58.79999999999927</v>
      </c>
      <c r="C6" s="74">
        <v>-429.59999999999945</v>
      </c>
      <c r="D6" s="74">
        <v>-763.2</v>
      </c>
      <c r="E6" s="74">
        <v>-1113.6000000000001</v>
      </c>
      <c r="F6" s="74">
        <v>-1226.4</v>
      </c>
    </row>
    <row r="7" spans="1:6" ht="12.75">
      <c r="A7" s="71">
        <v>500</v>
      </c>
      <c r="B7" s="74">
        <v>31.200000000000728</v>
      </c>
      <c r="C7" s="74">
        <v>-339.59999999999945</v>
      </c>
      <c r="D7" s="74">
        <v>-673.2</v>
      </c>
      <c r="E7" s="74">
        <v>-1023.6</v>
      </c>
      <c r="F7" s="74">
        <v>-1136.4</v>
      </c>
    </row>
    <row r="8" spans="1:6" ht="12.75">
      <c r="A8" s="71">
        <v>600</v>
      </c>
      <c r="B8" s="74">
        <v>31.200000000000728</v>
      </c>
      <c r="C8" s="74">
        <v>-249.59999999999945</v>
      </c>
      <c r="D8" s="74">
        <v>-583.2</v>
      </c>
      <c r="E8" s="74">
        <v>-933.5999999999995</v>
      </c>
      <c r="F8" s="74">
        <v>-1046.4</v>
      </c>
    </row>
    <row r="9" spans="1:6" ht="12.75">
      <c r="A9" s="71">
        <v>700</v>
      </c>
      <c r="B9" s="74">
        <v>31.200000000000728</v>
      </c>
      <c r="C9" s="74">
        <v>-159.59999999999945</v>
      </c>
      <c r="D9" s="74">
        <v>-493.2</v>
      </c>
      <c r="E9" s="74">
        <v>-843.5999999999995</v>
      </c>
      <c r="F9" s="74">
        <v>-956.4</v>
      </c>
    </row>
    <row r="10" spans="1:6" ht="12.75">
      <c r="A10" s="71">
        <v>800</v>
      </c>
      <c r="B10" s="74">
        <v>31.200000000000728</v>
      </c>
      <c r="C10" s="74">
        <v>-69.59999999999945</v>
      </c>
      <c r="D10" s="74">
        <v>-403.2</v>
      </c>
      <c r="E10" s="74">
        <v>-753.5999999999995</v>
      </c>
      <c r="F10" s="74">
        <v>-866.4</v>
      </c>
    </row>
    <row r="11" spans="1:6" ht="12.75">
      <c r="A11" s="71">
        <v>900</v>
      </c>
      <c r="B11" s="74">
        <v>31.200000000000728</v>
      </c>
      <c r="C11" s="74">
        <v>20.400000000000546</v>
      </c>
      <c r="D11" s="74">
        <v>-313.2</v>
      </c>
      <c r="E11" s="74">
        <v>-663.5999999999995</v>
      </c>
      <c r="F11" s="74">
        <v>-776.4</v>
      </c>
    </row>
    <row r="12" spans="1:6" ht="12.75">
      <c r="A12" s="71">
        <v>1000</v>
      </c>
      <c r="B12" s="74">
        <v>31.200000000000728</v>
      </c>
      <c r="C12" s="74">
        <v>110.40000000000055</v>
      </c>
      <c r="D12" s="74">
        <v>-223.2</v>
      </c>
      <c r="E12" s="74">
        <v>-573.5999999999995</v>
      </c>
      <c r="F12" s="74">
        <v>-686.4</v>
      </c>
    </row>
    <row r="13" spans="1:6" ht="12.75">
      <c r="A13" s="71">
        <v>1100</v>
      </c>
      <c r="B13" s="74">
        <v>31.200000000000728</v>
      </c>
      <c r="C13" s="74">
        <v>110.40000000000055</v>
      </c>
      <c r="D13" s="74">
        <v>-133.2</v>
      </c>
      <c r="E13" s="74">
        <v>-483.59999999999945</v>
      </c>
      <c r="F13" s="74">
        <v>-596.4</v>
      </c>
    </row>
    <row r="14" spans="1:6" ht="12.75">
      <c r="A14" s="71">
        <v>1200</v>
      </c>
      <c r="B14" s="74">
        <v>31.200000000000728</v>
      </c>
      <c r="C14" s="74">
        <v>110.40000000000055</v>
      </c>
      <c r="D14" s="74">
        <v>-43.19999999999982</v>
      </c>
      <c r="E14" s="74">
        <v>-393.59999999999945</v>
      </c>
      <c r="F14" s="74">
        <v>-506.4</v>
      </c>
    </row>
    <row r="15" spans="1:6" ht="12.75">
      <c r="A15" s="71">
        <v>1300</v>
      </c>
      <c r="B15" s="74">
        <v>31.200000000000728</v>
      </c>
      <c r="C15" s="74">
        <v>110.40000000000055</v>
      </c>
      <c r="D15" s="74">
        <v>46.80000000000018</v>
      </c>
      <c r="E15" s="74">
        <v>-303.59999999999945</v>
      </c>
      <c r="F15" s="74">
        <v>-416.4</v>
      </c>
    </row>
    <row r="16" spans="1:6" ht="12.75">
      <c r="A16" s="71">
        <v>1400</v>
      </c>
      <c r="B16" s="74">
        <v>31.200000000000728</v>
      </c>
      <c r="C16" s="74">
        <v>110.40000000000055</v>
      </c>
      <c r="D16" s="74">
        <v>136.8</v>
      </c>
      <c r="E16" s="74">
        <v>-213.59999999999945</v>
      </c>
      <c r="F16" s="74">
        <v>-326.40000000000003</v>
      </c>
    </row>
    <row r="17" spans="1:6" ht="12.75">
      <c r="A17" s="71">
        <v>1500</v>
      </c>
      <c r="B17" s="74">
        <v>31.200000000000728</v>
      </c>
      <c r="C17" s="74">
        <v>110.40000000000055</v>
      </c>
      <c r="D17" s="74">
        <v>226.8</v>
      </c>
      <c r="E17" s="74">
        <v>-123.59999999999945</v>
      </c>
      <c r="F17" s="74">
        <v>-236.4</v>
      </c>
    </row>
    <row r="18" spans="1:6" ht="12.75">
      <c r="A18" s="71">
        <v>1600</v>
      </c>
      <c r="B18" s="74">
        <v>31.200000000000728</v>
      </c>
      <c r="C18" s="74">
        <v>110.40000000000055</v>
      </c>
      <c r="D18" s="74">
        <v>226.8</v>
      </c>
      <c r="E18" s="74">
        <v>-33.599999999999454</v>
      </c>
      <c r="F18" s="74">
        <v>-146.4</v>
      </c>
    </row>
    <row r="19" spans="1:6" ht="12.75">
      <c r="A19" s="71">
        <v>1700</v>
      </c>
      <c r="B19" s="74">
        <v>31.200000000000728</v>
      </c>
      <c r="C19" s="74">
        <v>110.40000000000055</v>
      </c>
      <c r="D19" s="74">
        <v>226.8</v>
      </c>
      <c r="E19" s="74">
        <v>56.400000000000546</v>
      </c>
      <c r="F19" s="74">
        <v>-56.399999999999636</v>
      </c>
    </row>
    <row r="20" spans="1:6" ht="12.75">
      <c r="A20" s="71">
        <v>1800</v>
      </c>
      <c r="B20" s="74">
        <v>31.200000000000728</v>
      </c>
      <c r="C20" s="74">
        <v>110.40000000000055</v>
      </c>
      <c r="D20" s="74">
        <v>226.8</v>
      </c>
      <c r="E20" s="74">
        <v>146.40000000000055</v>
      </c>
      <c r="F20" s="74">
        <v>33.600000000000364</v>
      </c>
    </row>
    <row r="21" spans="1:6" ht="12.75">
      <c r="A21" s="71">
        <v>1900</v>
      </c>
      <c r="B21" s="74">
        <v>31.200000000000728</v>
      </c>
      <c r="C21" s="74">
        <v>110.40000000000055</v>
      </c>
      <c r="D21" s="74">
        <v>226.8</v>
      </c>
      <c r="E21" s="74">
        <v>236.40000000000055</v>
      </c>
      <c r="F21" s="74">
        <v>123.6</v>
      </c>
    </row>
    <row r="22" spans="1:6" ht="12.75">
      <c r="A22" s="71">
        <v>2000</v>
      </c>
      <c r="B22" s="74">
        <v>31.200000000000728</v>
      </c>
      <c r="C22" s="74">
        <v>110.40000000000055</v>
      </c>
      <c r="D22" s="74">
        <v>226.8</v>
      </c>
      <c r="E22" s="74">
        <v>326.40000000000055</v>
      </c>
      <c r="F22" s="74">
        <v>213.6</v>
      </c>
    </row>
    <row r="23" spans="1:6" ht="12.75">
      <c r="A23" s="71">
        <v>2100</v>
      </c>
      <c r="B23" s="74">
        <v>31.200000000000728</v>
      </c>
      <c r="C23" s="74">
        <v>110.40000000000055</v>
      </c>
      <c r="D23" s="74">
        <v>226.8</v>
      </c>
      <c r="E23" s="74">
        <v>326.40000000000055</v>
      </c>
      <c r="F23" s="74">
        <v>303.6</v>
      </c>
    </row>
    <row r="24" spans="1:6" ht="12.75">
      <c r="A24" s="71">
        <v>2200</v>
      </c>
      <c r="B24" s="74">
        <v>31.200000000000728</v>
      </c>
      <c r="C24" s="74">
        <v>110.40000000000055</v>
      </c>
      <c r="D24" s="74">
        <v>226.8</v>
      </c>
      <c r="E24" s="74">
        <v>326.40000000000055</v>
      </c>
      <c r="F24" s="74">
        <v>393.6</v>
      </c>
    </row>
    <row r="25" spans="1:6" ht="12.75">
      <c r="A25" s="71">
        <v>2300</v>
      </c>
      <c r="B25" s="74">
        <v>31.200000000000728</v>
      </c>
      <c r="C25" s="74">
        <v>110.40000000000055</v>
      </c>
      <c r="D25" s="74">
        <v>226.8</v>
      </c>
      <c r="E25" s="74">
        <v>326.40000000000055</v>
      </c>
      <c r="F25" s="74">
        <v>483.6</v>
      </c>
    </row>
    <row r="26" spans="1:6" ht="12.75">
      <c r="A26" s="71">
        <v>2400</v>
      </c>
      <c r="B26" s="74">
        <v>31.200000000000728</v>
      </c>
      <c r="C26" s="74">
        <v>110.40000000000055</v>
      </c>
      <c r="D26" s="74">
        <v>226.8</v>
      </c>
      <c r="E26" s="74">
        <v>326.40000000000055</v>
      </c>
      <c r="F26" s="74">
        <v>573.6</v>
      </c>
    </row>
    <row r="27" spans="1:6" ht="12.75">
      <c r="A27" s="71">
        <v>2500</v>
      </c>
      <c r="B27" s="74">
        <v>31.200000000000728</v>
      </c>
      <c r="C27" s="74">
        <v>110.40000000000055</v>
      </c>
      <c r="D27" s="74">
        <v>226.8</v>
      </c>
      <c r="E27" s="74">
        <v>326.40000000000055</v>
      </c>
      <c r="F27" s="74">
        <v>663.6</v>
      </c>
    </row>
    <row r="28" spans="1:6" ht="12.75">
      <c r="A28" s="71">
        <v>2600</v>
      </c>
      <c r="B28" s="74">
        <v>31.200000000000728</v>
      </c>
      <c r="C28" s="74">
        <v>110.40000000000055</v>
      </c>
      <c r="D28" s="74">
        <v>226.8</v>
      </c>
      <c r="E28" s="74">
        <v>326.40000000000055</v>
      </c>
      <c r="F28" s="74">
        <v>663.6</v>
      </c>
    </row>
    <row r="29" spans="1:6" ht="12.75">
      <c r="A29" s="71">
        <v>2700</v>
      </c>
      <c r="B29" s="74">
        <v>31.200000000000728</v>
      </c>
      <c r="C29" s="74">
        <v>110.40000000000055</v>
      </c>
      <c r="D29" s="74">
        <v>226.8</v>
      </c>
      <c r="E29" s="74">
        <v>326.40000000000055</v>
      </c>
      <c r="F29" s="74">
        <v>663.6</v>
      </c>
    </row>
    <row r="30" spans="1:6" ht="12.75">
      <c r="A30" s="71">
        <v>2800</v>
      </c>
      <c r="B30" s="74">
        <v>31.200000000000728</v>
      </c>
      <c r="C30" s="74">
        <v>110.40000000000055</v>
      </c>
      <c r="D30" s="74">
        <v>226.8</v>
      </c>
      <c r="E30" s="74">
        <v>326.40000000000055</v>
      </c>
      <c r="F30" s="74">
        <v>663.6</v>
      </c>
    </row>
    <row r="31" spans="1:6" ht="12.75">
      <c r="A31" s="71">
        <v>2900</v>
      </c>
      <c r="B31" s="74">
        <v>31.200000000000728</v>
      </c>
      <c r="C31" s="74">
        <v>110.40000000000055</v>
      </c>
      <c r="D31" s="74">
        <v>226.8</v>
      </c>
      <c r="E31" s="74">
        <v>326.40000000000055</v>
      </c>
      <c r="F31" s="74">
        <v>663.6</v>
      </c>
    </row>
    <row r="32" spans="1:6" ht="12.75">
      <c r="A32" s="71">
        <v>3000</v>
      </c>
      <c r="B32" s="74">
        <v>31.200000000000728</v>
      </c>
      <c r="C32" s="74">
        <v>110.40000000000055</v>
      </c>
      <c r="D32" s="74">
        <v>226.8</v>
      </c>
      <c r="E32" s="74">
        <v>326.40000000000055</v>
      </c>
      <c r="F32" s="74">
        <v>663.6</v>
      </c>
    </row>
    <row r="33" spans="1:6" ht="12.75">
      <c r="A33" s="71">
        <v>3100</v>
      </c>
      <c r="B33" s="74">
        <v>31.200000000000728</v>
      </c>
      <c r="C33" s="74">
        <v>110.40000000000055</v>
      </c>
      <c r="D33" s="74">
        <v>226.8</v>
      </c>
      <c r="E33" s="74">
        <v>326.40000000000055</v>
      </c>
      <c r="F33" s="74">
        <v>663.6</v>
      </c>
    </row>
    <row r="34" spans="1:6" ht="12.75">
      <c r="A34" s="71">
        <v>3200</v>
      </c>
      <c r="B34" s="74">
        <v>31.200000000000728</v>
      </c>
      <c r="C34" s="74">
        <v>110.40000000000055</v>
      </c>
      <c r="D34" s="74">
        <v>226.8</v>
      </c>
      <c r="E34" s="74">
        <v>326.40000000000055</v>
      </c>
      <c r="F34" s="74">
        <v>663.6</v>
      </c>
    </row>
    <row r="35" spans="1:6" ht="12.75">
      <c r="A35" s="71">
        <v>3300</v>
      </c>
      <c r="B35" s="74">
        <v>31.200000000000728</v>
      </c>
      <c r="C35" s="74">
        <v>110.40000000000055</v>
      </c>
      <c r="D35" s="74">
        <v>226.8</v>
      </c>
      <c r="E35" s="74">
        <v>326.40000000000055</v>
      </c>
      <c r="F35" s="74">
        <v>663.6</v>
      </c>
    </row>
    <row r="36" spans="1:6" ht="12.75">
      <c r="A36" s="71">
        <v>3400</v>
      </c>
      <c r="B36" s="74">
        <v>31.200000000000728</v>
      </c>
      <c r="C36" s="74">
        <v>110.40000000000055</v>
      </c>
      <c r="D36" s="74">
        <v>226.8</v>
      </c>
      <c r="E36" s="74">
        <v>326.40000000000055</v>
      </c>
      <c r="F36" s="74">
        <v>663.6</v>
      </c>
    </row>
    <row r="37" spans="1:6" ht="12.75">
      <c r="A37" s="71">
        <v>3500</v>
      </c>
      <c r="B37" s="74">
        <v>31.200000000000728</v>
      </c>
      <c r="C37" s="74">
        <v>110.40000000000055</v>
      </c>
      <c r="D37" s="74">
        <v>226.8</v>
      </c>
      <c r="E37" s="74">
        <v>326.40000000000055</v>
      </c>
      <c r="F37" s="74">
        <v>663.6</v>
      </c>
    </row>
    <row r="38" spans="1:6" ht="12.75">
      <c r="A38" s="71">
        <v>3600</v>
      </c>
      <c r="B38" s="74">
        <v>31.200000000000728</v>
      </c>
      <c r="C38" s="74">
        <v>110.40000000000055</v>
      </c>
      <c r="D38" s="74">
        <v>226.8</v>
      </c>
      <c r="E38" s="74">
        <v>326.40000000000055</v>
      </c>
      <c r="F38" s="74">
        <v>663.6</v>
      </c>
    </row>
    <row r="39" spans="1:6" ht="12.75">
      <c r="A39" s="71">
        <v>3700</v>
      </c>
      <c r="B39" s="74">
        <v>31.200000000000728</v>
      </c>
      <c r="C39" s="74">
        <v>110.40000000000055</v>
      </c>
      <c r="D39" s="74">
        <v>226.8</v>
      </c>
      <c r="E39" s="74">
        <v>326.40000000000055</v>
      </c>
      <c r="F39" s="74">
        <v>663.6</v>
      </c>
    </row>
    <row r="40" spans="1:6" ht="12.75">
      <c r="A40" s="71">
        <v>3800</v>
      </c>
      <c r="B40" s="74">
        <v>31.200000000000728</v>
      </c>
      <c r="C40" s="74">
        <v>110.40000000000055</v>
      </c>
      <c r="D40" s="74">
        <v>226.8</v>
      </c>
      <c r="E40" s="74">
        <v>326.40000000000055</v>
      </c>
      <c r="F40" s="74">
        <v>663.6</v>
      </c>
    </row>
    <row r="41" spans="1:6" ht="12.75">
      <c r="A41" s="71">
        <v>3900</v>
      </c>
      <c r="B41" s="74">
        <v>31.200000000000728</v>
      </c>
      <c r="C41" s="74">
        <v>110.40000000000055</v>
      </c>
      <c r="D41" s="74">
        <v>226.8</v>
      </c>
      <c r="E41" s="74">
        <v>326.40000000000055</v>
      </c>
      <c r="F41" s="74">
        <v>663.6</v>
      </c>
    </row>
    <row r="42" spans="1:6" ht="12.75">
      <c r="A42" s="71">
        <v>4000</v>
      </c>
      <c r="B42" s="74">
        <v>31.200000000000728</v>
      </c>
      <c r="C42" s="74">
        <v>110.40000000000055</v>
      </c>
      <c r="D42" s="74">
        <v>226.8</v>
      </c>
      <c r="E42" s="74">
        <v>326.40000000000055</v>
      </c>
      <c r="F42" s="74">
        <v>663.6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</cp:lastModifiedBy>
  <cp:lastPrinted>2008-09-26T13:44:09Z</cp:lastPrinted>
  <dcterms:created xsi:type="dcterms:W3CDTF">2008-09-25T16:00:02Z</dcterms:created>
  <cp:category/>
  <cp:version/>
  <cp:contentType/>
  <cp:contentStatus/>
</cp:coreProperties>
</file>